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tabRatio="391" activeTab="0"/>
  </bookViews>
  <sheets>
    <sheet name="Aout" sheetId="1" r:id="rId1"/>
    <sheet name="Septembre" sheetId="2" r:id="rId2"/>
    <sheet name="Octobre" sheetId="3" r:id="rId3"/>
    <sheet name="Novembre" sheetId="4" r:id="rId4"/>
    <sheet name="Décembre" sheetId="5" r:id="rId5"/>
  </sheets>
  <definedNames/>
  <calcPr fullCalcOnLoad="1"/>
</workbook>
</file>

<file path=xl/sharedStrings.xml><?xml version="1.0" encoding="utf-8"?>
<sst xmlns="http://schemas.openxmlformats.org/spreadsheetml/2006/main" count="291" uniqueCount="19">
  <si>
    <t>1,21 - 1,60</t>
  </si>
  <si>
    <t>0,61 - 0,80</t>
  </si>
  <si>
    <t>SEM</t>
  </si>
  <si>
    <t>HEURES:</t>
  </si>
  <si>
    <t>HYPO</t>
  </si>
  <si>
    <t>HYPER</t>
  </si>
  <si>
    <t>NORMO</t>
  </si>
  <si>
    <t>(gly 0,80 - 1,20)</t>
  </si>
  <si>
    <t>DATES</t>
  </si>
  <si>
    <t>Resucrage</t>
  </si>
  <si>
    <t>Jus d'orange</t>
  </si>
  <si>
    <t>Gateau</t>
  </si>
  <si>
    <t>Chocolat</t>
  </si>
  <si>
    <t>BASAL</t>
  </si>
  <si>
    <t>Glycémie</t>
  </si>
  <si>
    <t>Bolus</t>
  </si>
  <si>
    <t>Glucides</t>
  </si>
  <si>
    <t>Moy/Jour</t>
  </si>
  <si>
    <t>Moy/Sem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</si>
</sst>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[$-F800]dddd\,\ mmmm\ dd\,\ yyyy"/>
    <numFmt numFmtId="181" formatCode="mmm\-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6" borderId="12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horizontal="right" vertical="center" wrapText="1"/>
    </xf>
    <xf numFmtId="180" fontId="6" fillId="0" borderId="26" xfId="0" applyNumberFormat="1" applyFont="1" applyBorder="1" applyAlignment="1">
      <alignment horizontal="right" vertical="center" wrapText="1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80" fontId="6" fillId="7" borderId="30" xfId="0" applyNumberFormat="1" applyFont="1" applyFill="1" applyBorder="1" applyAlignment="1">
      <alignment horizontal="center" vertical="center"/>
    </xf>
    <xf numFmtId="180" fontId="6" fillId="7" borderId="32" xfId="0" applyNumberFormat="1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right" vertical="center"/>
    </xf>
    <xf numFmtId="0" fontId="6" fillId="7" borderId="28" xfId="0" applyFont="1" applyFill="1" applyBorder="1" applyAlignment="1">
      <alignment horizontal="right" vertical="center"/>
    </xf>
    <xf numFmtId="0" fontId="6" fillId="7" borderId="18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I247"/>
  <sheetViews>
    <sheetView tabSelected="1" zoomScale="85" zoomScaleNormal="85" zoomScaleSheetLayoutView="85" workbookViewId="0" topLeftCell="A1">
      <pane ySplit="2" topLeftCell="BM3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4.57421875" style="29" bestFit="1" customWidth="1"/>
    <col min="2" max="2" width="26.28125" style="20" bestFit="1" customWidth="1"/>
    <col min="3" max="3" width="9.8515625" style="20" bestFit="1" customWidth="1"/>
    <col min="4" max="4" width="11.140625" style="5" bestFit="1" customWidth="1"/>
    <col min="5" max="5" width="3.8515625" style="5" customWidth="1"/>
    <col min="6" max="6" width="5.00390625" style="5" customWidth="1"/>
    <col min="7" max="7" width="6.00390625" style="5" customWidth="1"/>
    <col min="8" max="10" width="3.8515625" style="5" customWidth="1"/>
    <col min="11" max="11" width="5.7109375" style="5" customWidth="1"/>
    <col min="12" max="14" width="3.8515625" style="5" customWidth="1"/>
    <col min="15" max="15" width="4.7109375" style="5" customWidth="1"/>
    <col min="16" max="16" width="3.8515625" style="5" customWidth="1"/>
    <col min="17" max="17" width="5.421875" style="5" customWidth="1"/>
    <col min="18" max="20" width="3.8515625" style="5" customWidth="1"/>
    <col min="21" max="21" width="4.421875" style="5" customWidth="1"/>
    <col min="22" max="23" width="3.8515625" style="5" customWidth="1"/>
    <col min="24" max="24" width="5.140625" style="5" customWidth="1"/>
    <col min="25" max="28" width="3.8515625" style="5" customWidth="1"/>
    <col min="29" max="29" width="8.421875" style="24" bestFit="1" customWidth="1"/>
    <col min="30" max="30" width="5.57421875" style="21" bestFit="1" customWidth="1"/>
    <col min="31" max="31" width="9.28125" style="22" bestFit="1" customWidth="1"/>
    <col min="32" max="32" width="13.140625" style="23" bestFit="1" customWidth="1"/>
    <col min="33" max="33" width="9.28125" style="22" bestFit="1" customWidth="1"/>
    <col min="34" max="34" width="6.421875" style="21" bestFit="1" customWidth="1"/>
    <col min="35" max="35" width="8.421875" style="4" bestFit="1" customWidth="1"/>
    <col min="36" max="36" width="3.00390625" style="5" bestFit="1" customWidth="1"/>
    <col min="37" max="121" width="5.28125" style="5" customWidth="1"/>
    <col min="122" max="16384" width="11.421875" style="5" customWidth="1"/>
  </cols>
  <sheetData>
    <row r="1" spans="1:35" ht="12">
      <c r="A1" s="79" t="s">
        <v>2</v>
      </c>
      <c r="B1" s="77" t="s">
        <v>8</v>
      </c>
      <c r="C1" s="83" t="s">
        <v>3</v>
      </c>
      <c r="D1" s="84"/>
      <c r="E1" s="69">
        <v>0</v>
      </c>
      <c r="F1" s="67">
        <f aca="true" t="shared" si="0" ref="F1:AB1">E1+1</f>
        <v>1</v>
      </c>
      <c r="G1" s="67">
        <f t="shared" si="0"/>
        <v>2</v>
      </c>
      <c r="H1" s="67">
        <f t="shared" si="0"/>
        <v>3</v>
      </c>
      <c r="I1" s="67">
        <f t="shared" si="0"/>
        <v>4</v>
      </c>
      <c r="J1" s="67">
        <f t="shared" si="0"/>
        <v>5</v>
      </c>
      <c r="K1" s="67">
        <f t="shared" si="0"/>
        <v>6</v>
      </c>
      <c r="L1" s="67">
        <f t="shared" si="0"/>
        <v>7</v>
      </c>
      <c r="M1" s="67">
        <f t="shared" si="0"/>
        <v>8</v>
      </c>
      <c r="N1" s="67">
        <f t="shared" si="0"/>
        <v>9</v>
      </c>
      <c r="O1" s="67">
        <f t="shared" si="0"/>
        <v>10</v>
      </c>
      <c r="P1" s="67">
        <f t="shared" si="0"/>
        <v>11</v>
      </c>
      <c r="Q1" s="67">
        <f t="shared" si="0"/>
        <v>12</v>
      </c>
      <c r="R1" s="67">
        <f t="shared" si="0"/>
        <v>13</v>
      </c>
      <c r="S1" s="67">
        <f t="shared" si="0"/>
        <v>14</v>
      </c>
      <c r="T1" s="67">
        <f t="shared" si="0"/>
        <v>15</v>
      </c>
      <c r="U1" s="67">
        <f t="shared" si="0"/>
        <v>16</v>
      </c>
      <c r="V1" s="67">
        <f t="shared" si="0"/>
        <v>17</v>
      </c>
      <c r="W1" s="67">
        <f t="shared" si="0"/>
        <v>18</v>
      </c>
      <c r="X1" s="67">
        <f t="shared" si="0"/>
        <v>19</v>
      </c>
      <c r="Y1" s="67">
        <f t="shared" si="0"/>
        <v>20</v>
      </c>
      <c r="Z1" s="67">
        <f t="shared" si="0"/>
        <v>21</v>
      </c>
      <c r="AA1" s="67">
        <f t="shared" si="0"/>
        <v>22</v>
      </c>
      <c r="AB1" s="73">
        <f t="shared" si="0"/>
        <v>23</v>
      </c>
      <c r="AC1" s="75" t="s">
        <v>17</v>
      </c>
      <c r="AD1" s="75" t="s">
        <v>4</v>
      </c>
      <c r="AE1" s="73" t="s">
        <v>1</v>
      </c>
      <c r="AF1" s="25" t="s">
        <v>6</v>
      </c>
      <c r="AG1" s="69" t="s">
        <v>0</v>
      </c>
      <c r="AH1" s="71" t="s">
        <v>5</v>
      </c>
      <c r="AI1" s="81" t="s">
        <v>18</v>
      </c>
    </row>
    <row r="2" spans="1:35" s="3" customFormat="1" ht="12.75" thickBot="1">
      <c r="A2" s="80"/>
      <c r="B2" s="78"/>
      <c r="C2" s="85"/>
      <c r="D2" s="86"/>
      <c r="E2" s="70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74"/>
      <c r="AC2" s="76"/>
      <c r="AD2" s="76"/>
      <c r="AE2" s="74"/>
      <c r="AF2" s="26" t="s">
        <v>7</v>
      </c>
      <c r="AG2" s="70"/>
      <c r="AH2" s="72"/>
      <c r="AI2" s="82"/>
    </row>
    <row r="3" spans="1:35" s="3" customFormat="1" ht="12">
      <c r="A3" s="64">
        <v>30</v>
      </c>
      <c r="B3" s="55">
        <v>40021</v>
      </c>
      <c r="C3" s="58" t="s">
        <v>13</v>
      </c>
      <c r="D3" s="59"/>
      <c r="E3" s="60">
        <v>1.6</v>
      </c>
      <c r="F3" s="47"/>
      <c r="G3" s="47">
        <v>1.7</v>
      </c>
      <c r="H3" s="47"/>
      <c r="I3" s="47"/>
      <c r="J3" s="47"/>
      <c r="K3" s="47">
        <v>1.1</v>
      </c>
      <c r="L3" s="47"/>
      <c r="M3" s="47">
        <v>1.2</v>
      </c>
      <c r="N3" s="47"/>
      <c r="O3" s="47"/>
      <c r="P3" s="47"/>
      <c r="Q3" s="47">
        <v>1.9</v>
      </c>
      <c r="R3" s="47"/>
      <c r="S3" s="47"/>
      <c r="T3" s="47">
        <v>1.1</v>
      </c>
      <c r="U3" s="47"/>
      <c r="V3" s="47"/>
      <c r="W3" s="47"/>
      <c r="X3" s="47">
        <v>1.2</v>
      </c>
      <c r="Y3" s="47"/>
      <c r="Z3" s="47"/>
      <c r="AA3" s="47"/>
      <c r="AB3" s="48"/>
      <c r="AC3" s="49">
        <f>AVERAGE(E4:AB4)</f>
        <v>1.364</v>
      </c>
      <c r="AD3" s="52">
        <f>COUNTIF($E4:$AB4,"&lt;=0,6")</f>
        <v>2</v>
      </c>
      <c r="AE3" s="33">
        <f>COUNTIF($E4:$AB4,"&gt;0,6")-COUNTIF($E4:$AB4,"&gt;=0,8")</f>
        <v>0</v>
      </c>
      <c r="AF3" s="30">
        <f>COUNTIF($E4:$AB4,"&gt;0,8")-COUNTIF($E4:$AB4,"&gt;=1,2")</f>
        <v>0</v>
      </c>
      <c r="AG3" s="33">
        <f>COUNTIF($E4:$AB4,"&gt;1,2")-COUNTIF($E4:$AB4,"&gt;=1,6")</f>
        <v>1</v>
      </c>
      <c r="AH3" s="36">
        <f>COUNTIF(E4:AB4,"&gt;1,6")</f>
        <v>2</v>
      </c>
      <c r="AI3" s="61">
        <f>AVERAGE(AC3:AC51)</f>
        <v>1.404</v>
      </c>
    </row>
    <row r="4" spans="1:35" s="3" customFormat="1" ht="15" customHeight="1">
      <c r="A4" s="65"/>
      <c r="B4" s="56"/>
      <c r="C4" s="39" t="s">
        <v>14</v>
      </c>
      <c r="D4" s="40"/>
      <c r="E4" s="6"/>
      <c r="F4" s="7"/>
      <c r="G4" s="7"/>
      <c r="H4" s="7"/>
      <c r="I4" s="7"/>
      <c r="J4" s="7"/>
      <c r="K4" s="7">
        <v>2.28</v>
      </c>
      <c r="L4" s="7"/>
      <c r="M4" s="7"/>
      <c r="N4" s="7"/>
      <c r="O4" s="7">
        <v>0.53</v>
      </c>
      <c r="P4" s="7"/>
      <c r="Q4" s="7">
        <v>1.32</v>
      </c>
      <c r="R4" s="7"/>
      <c r="S4" s="7"/>
      <c r="T4" s="7"/>
      <c r="U4" s="7">
        <v>2.24</v>
      </c>
      <c r="V4" s="7"/>
      <c r="W4" s="7"/>
      <c r="X4" s="7">
        <v>0.45</v>
      </c>
      <c r="Y4" s="7"/>
      <c r="Z4" s="7"/>
      <c r="AA4" s="7"/>
      <c r="AB4" s="8"/>
      <c r="AC4" s="50"/>
      <c r="AD4" s="53"/>
      <c r="AE4" s="34"/>
      <c r="AF4" s="31"/>
      <c r="AG4" s="34"/>
      <c r="AH4" s="37"/>
      <c r="AI4" s="62"/>
    </row>
    <row r="5" spans="1:35" s="12" customFormat="1" ht="12">
      <c r="A5" s="65"/>
      <c r="B5" s="56"/>
      <c r="C5" s="41" t="s">
        <v>15</v>
      </c>
      <c r="D5" s="42"/>
      <c r="E5" s="9"/>
      <c r="F5" s="10"/>
      <c r="G5" s="10"/>
      <c r="H5" s="10"/>
      <c r="I5" s="10"/>
      <c r="J5" s="10"/>
      <c r="K5" s="10">
        <v>9</v>
      </c>
      <c r="L5" s="10"/>
      <c r="M5" s="10"/>
      <c r="N5" s="10"/>
      <c r="O5" s="10"/>
      <c r="P5" s="10"/>
      <c r="Q5" s="10">
        <v>10</v>
      </c>
      <c r="R5" s="10"/>
      <c r="S5" s="10"/>
      <c r="T5" s="10"/>
      <c r="U5" s="10">
        <v>4</v>
      </c>
      <c r="V5" s="10"/>
      <c r="W5" s="10"/>
      <c r="X5" s="10">
        <v>10</v>
      </c>
      <c r="Y5" s="10"/>
      <c r="Z5" s="10"/>
      <c r="AA5" s="10"/>
      <c r="AB5" s="11"/>
      <c r="AC5" s="50"/>
      <c r="AD5" s="53"/>
      <c r="AE5" s="34"/>
      <c r="AF5" s="31"/>
      <c r="AG5" s="34"/>
      <c r="AH5" s="37"/>
      <c r="AI5" s="62"/>
    </row>
    <row r="6" spans="1:35" s="3" customFormat="1" ht="12">
      <c r="A6" s="65"/>
      <c r="B6" s="56"/>
      <c r="C6" s="43" t="s">
        <v>16</v>
      </c>
      <c r="D6" s="44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50"/>
      <c r="AD6" s="53"/>
      <c r="AE6" s="34"/>
      <c r="AF6" s="31"/>
      <c r="AG6" s="34"/>
      <c r="AH6" s="37"/>
      <c r="AI6" s="62"/>
    </row>
    <row r="7" spans="1:35" s="3" customFormat="1" ht="12">
      <c r="A7" s="65"/>
      <c r="B7" s="56"/>
      <c r="C7" s="45" t="s">
        <v>9</v>
      </c>
      <c r="D7" s="27" t="s">
        <v>10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50"/>
      <c r="AD7" s="53"/>
      <c r="AE7" s="34"/>
      <c r="AF7" s="31"/>
      <c r="AG7" s="34"/>
      <c r="AH7" s="37"/>
      <c r="AI7" s="62"/>
    </row>
    <row r="8" spans="1:35" s="3" customFormat="1" ht="12">
      <c r="A8" s="65"/>
      <c r="B8" s="56"/>
      <c r="C8" s="45"/>
      <c r="D8" s="27" t="s">
        <v>11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50"/>
      <c r="AD8" s="53"/>
      <c r="AE8" s="34"/>
      <c r="AF8" s="31"/>
      <c r="AG8" s="34"/>
      <c r="AH8" s="37"/>
      <c r="AI8" s="62"/>
    </row>
    <row r="9" spans="1:35" s="3" customFormat="1" ht="12.75" thickBot="1">
      <c r="A9" s="65"/>
      <c r="B9" s="57"/>
      <c r="C9" s="46"/>
      <c r="D9" s="28" t="s">
        <v>12</v>
      </c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51"/>
      <c r="AD9" s="54"/>
      <c r="AE9" s="35"/>
      <c r="AF9" s="32"/>
      <c r="AG9" s="35"/>
      <c r="AH9" s="38"/>
      <c r="AI9" s="62"/>
    </row>
    <row r="10" spans="1:35" ht="12">
      <c r="A10" s="65"/>
      <c r="B10" s="55">
        <v>40022</v>
      </c>
      <c r="C10" s="58" t="s">
        <v>13</v>
      </c>
      <c r="D10" s="59"/>
      <c r="E10" s="60">
        <v>1.6</v>
      </c>
      <c r="F10" s="47"/>
      <c r="G10" s="47">
        <v>1.7</v>
      </c>
      <c r="H10" s="47"/>
      <c r="I10" s="47"/>
      <c r="J10" s="47"/>
      <c r="K10" s="47">
        <v>1.1</v>
      </c>
      <c r="L10" s="47"/>
      <c r="M10" s="47">
        <v>1.2</v>
      </c>
      <c r="N10" s="47"/>
      <c r="O10" s="47"/>
      <c r="P10" s="47"/>
      <c r="Q10" s="47">
        <v>1.9</v>
      </c>
      <c r="R10" s="47"/>
      <c r="S10" s="47"/>
      <c r="T10" s="47">
        <v>1.1</v>
      </c>
      <c r="U10" s="47"/>
      <c r="V10" s="47"/>
      <c r="W10" s="47"/>
      <c r="X10" s="47">
        <v>1.2</v>
      </c>
      <c r="Y10" s="47"/>
      <c r="Z10" s="47"/>
      <c r="AA10" s="47"/>
      <c r="AB10" s="48"/>
      <c r="AC10" s="49">
        <f>AVERAGE(E11:AB11)</f>
        <v>1.364</v>
      </c>
      <c r="AD10" s="52">
        <f>COUNTIF($E11:$AB11,"&lt;=0,6")</f>
        <v>2</v>
      </c>
      <c r="AE10" s="33">
        <f>COUNTIF($E11:$AB11,"&gt;0,6")-COUNTIF($E11:$AB11,"&gt;=0,8")</f>
        <v>0</v>
      </c>
      <c r="AF10" s="30">
        <f>COUNTIF($E11:$AB11,"&gt;0,8")-COUNTIF($E11:$AB11,"&gt;=1,2")</f>
        <v>0</v>
      </c>
      <c r="AG10" s="33">
        <f>COUNTIF($E11:$AB11,"&gt;1,2")-COUNTIF($E11:$AB11,"&gt;=1,6")</f>
        <v>1</v>
      </c>
      <c r="AH10" s="36">
        <f>COUNTIF(E11:AB11,"&gt;1,6")</f>
        <v>2</v>
      </c>
      <c r="AI10" s="62"/>
    </row>
    <row r="11" spans="1:35" s="3" customFormat="1" ht="15" customHeight="1">
      <c r="A11" s="65"/>
      <c r="B11" s="56"/>
      <c r="C11" s="39" t="s">
        <v>14</v>
      </c>
      <c r="D11" s="40"/>
      <c r="E11" s="6"/>
      <c r="F11" s="7"/>
      <c r="G11" s="7"/>
      <c r="H11" s="7"/>
      <c r="I11" s="7"/>
      <c r="J11" s="7"/>
      <c r="K11" s="7">
        <v>2.28</v>
      </c>
      <c r="L11" s="7"/>
      <c r="M11" s="7"/>
      <c r="N11" s="7"/>
      <c r="O11" s="7">
        <v>0.53</v>
      </c>
      <c r="P11" s="7"/>
      <c r="Q11" s="7">
        <v>1.32</v>
      </c>
      <c r="R11" s="7"/>
      <c r="S11" s="7"/>
      <c r="T11" s="7"/>
      <c r="U11" s="7">
        <v>2.24</v>
      </c>
      <c r="V11" s="7"/>
      <c r="W11" s="7"/>
      <c r="X11" s="7">
        <v>0.45</v>
      </c>
      <c r="Y11" s="7"/>
      <c r="Z11" s="7"/>
      <c r="AA11" s="7"/>
      <c r="AB11" s="8"/>
      <c r="AC11" s="50"/>
      <c r="AD11" s="53"/>
      <c r="AE11" s="34"/>
      <c r="AF11" s="31"/>
      <c r="AG11" s="34"/>
      <c r="AH11" s="37"/>
      <c r="AI11" s="62"/>
    </row>
    <row r="12" spans="1:35" ht="12">
      <c r="A12" s="65"/>
      <c r="B12" s="56"/>
      <c r="C12" s="41" t="s">
        <v>15</v>
      </c>
      <c r="D12" s="42"/>
      <c r="E12" s="9"/>
      <c r="F12" s="10"/>
      <c r="G12" s="10"/>
      <c r="H12" s="10"/>
      <c r="I12" s="10"/>
      <c r="J12" s="10"/>
      <c r="K12" s="10">
        <v>9</v>
      </c>
      <c r="L12" s="10"/>
      <c r="M12" s="10"/>
      <c r="N12" s="10"/>
      <c r="O12" s="10"/>
      <c r="P12" s="10"/>
      <c r="Q12" s="10">
        <v>10</v>
      </c>
      <c r="R12" s="10"/>
      <c r="S12" s="10"/>
      <c r="T12" s="10"/>
      <c r="U12" s="10">
        <v>4</v>
      </c>
      <c r="V12" s="10"/>
      <c r="W12" s="10"/>
      <c r="X12" s="10">
        <v>10</v>
      </c>
      <c r="Y12" s="10"/>
      <c r="Z12" s="10"/>
      <c r="AA12" s="10"/>
      <c r="AB12" s="11"/>
      <c r="AC12" s="50"/>
      <c r="AD12" s="53"/>
      <c r="AE12" s="34"/>
      <c r="AF12" s="31"/>
      <c r="AG12" s="34"/>
      <c r="AH12" s="37"/>
      <c r="AI12" s="62"/>
    </row>
    <row r="13" spans="1:35" ht="12">
      <c r="A13" s="65"/>
      <c r="B13" s="56"/>
      <c r="C13" s="43" t="s">
        <v>16</v>
      </c>
      <c r="D13" s="44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50"/>
      <c r="AD13" s="53"/>
      <c r="AE13" s="34"/>
      <c r="AF13" s="31"/>
      <c r="AG13" s="34"/>
      <c r="AH13" s="37"/>
      <c r="AI13" s="62"/>
    </row>
    <row r="14" spans="1:35" ht="12">
      <c r="A14" s="65"/>
      <c r="B14" s="56"/>
      <c r="C14" s="45" t="s">
        <v>9</v>
      </c>
      <c r="D14" s="27" t="s">
        <v>10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50"/>
      <c r="AD14" s="53"/>
      <c r="AE14" s="34"/>
      <c r="AF14" s="31"/>
      <c r="AG14" s="34"/>
      <c r="AH14" s="37"/>
      <c r="AI14" s="62"/>
    </row>
    <row r="15" spans="1:35" ht="12">
      <c r="A15" s="65"/>
      <c r="B15" s="56"/>
      <c r="C15" s="45"/>
      <c r="D15" s="27" t="s"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50"/>
      <c r="AD15" s="53"/>
      <c r="AE15" s="34"/>
      <c r="AF15" s="31"/>
      <c r="AG15" s="34"/>
      <c r="AH15" s="37"/>
      <c r="AI15" s="62"/>
    </row>
    <row r="16" spans="1:35" ht="12.75" thickBot="1">
      <c r="A16" s="65"/>
      <c r="B16" s="57"/>
      <c r="C16" s="46"/>
      <c r="D16" s="28" t="s">
        <v>12</v>
      </c>
      <c r="E16" s="18"/>
      <c r="F16" s="18"/>
      <c r="G16" s="18"/>
      <c r="H16" s="18"/>
      <c r="I16" s="18"/>
      <c r="J16" s="18"/>
      <c r="K16" s="18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51"/>
      <c r="AD16" s="54"/>
      <c r="AE16" s="35"/>
      <c r="AF16" s="32"/>
      <c r="AG16" s="35"/>
      <c r="AH16" s="38"/>
      <c r="AI16" s="62"/>
    </row>
    <row r="17" spans="1:35" ht="12">
      <c r="A17" s="65"/>
      <c r="B17" s="55">
        <v>40023</v>
      </c>
      <c r="C17" s="58" t="s">
        <v>13</v>
      </c>
      <c r="D17" s="59"/>
      <c r="E17" s="60">
        <v>1.6</v>
      </c>
      <c r="F17" s="47"/>
      <c r="G17" s="47">
        <v>1.7</v>
      </c>
      <c r="H17" s="47"/>
      <c r="I17" s="47"/>
      <c r="J17" s="47"/>
      <c r="K17" s="47">
        <v>1.1</v>
      </c>
      <c r="L17" s="47"/>
      <c r="M17" s="47">
        <v>1.2</v>
      </c>
      <c r="N17" s="47"/>
      <c r="O17" s="47"/>
      <c r="P17" s="47"/>
      <c r="Q17" s="47">
        <v>1.9</v>
      </c>
      <c r="R17" s="47"/>
      <c r="S17" s="47"/>
      <c r="T17" s="47">
        <v>1.1</v>
      </c>
      <c r="U17" s="47"/>
      <c r="V17" s="47"/>
      <c r="W17" s="47"/>
      <c r="X17" s="47">
        <v>1.2</v>
      </c>
      <c r="Y17" s="47"/>
      <c r="Z17" s="47"/>
      <c r="AA17" s="47"/>
      <c r="AB17" s="48"/>
      <c r="AC17" s="49">
        <f>AVERAGE(E18:AB18)</f>
        <v>1.42</v>
      </c>
      <c r="AD17" s="52">
        <f>COUNTIF($E18:$AB18,"&lt;=0,6")</f>
        <v>2</v>
      </c>
      <c r="AE17" s="33">
        <f>COUNTIF($E18:$AB18,"&gt;0,6")-COUNTIF($E18:$AB18,"&gt;=0,8")</f>
        <v>0</v>
      </c>
      <c r="AF17" s="30">
        <f>COUNTIF($E18:$AB18,"&gt;0,8")-COUNTIF($E18:$AB18,"&gt;=1,2")</f>
        <v>0</v>
      </c>
      <c r="AG17" s="33">
        <f>COUNTIF($E18:$AB18,"&gt;1,2")-COUNTIF($E18:$AB18,"&gt;=1,6")</f>
        <v>1</v>
      </c>
      <c r="AH17" s="36">
        <f>COUNTIF(E18:AB18,"&gt;1,6")</f>
        <v>3</v>
      </c>
      <c r="AI17" s="62"/>
    </row>
    <row r="18" spans="1:35" s="3" customFormat="1" ht="15" customHeight="1">
      <c r="A18" s="65"/>
      <c r="B18" s="56"/>
      <c r="C18" s="39" t="s">
        <v>14</v>
      </c>
      <c r="D18" s="40"/>
      <c r="E18" s="6"/>
      <c r="F18" s="7"/>
      <c r="G18" s="7">
        <v>1.7</v>
      </c>
      <c r="H18" s="7"/>
      <c r="I18" s="7"/>
      <c r="J18" s="7"/>
      <c r="K18" s="7">
        <v>2.28</v>
      </c>
      <c r="L18" s="7"/>
      <c r="M18" s="7"/>
      <c r="N18" s="7"/>
      <c r="O18" s="7">
        <v>0.53</v>
      </c>
      <c r="P18" s="7"/>
      <c r="Q18" s="7">
        <v>1.32</v>
      </c>
      <c r="R18" s="7"/>
      <c r="S18" s="7"/>
      <c r="T18" s="7"/>
      <c r="U18" s="7">
        <v>2.24</v>
      </c>
      <c r="V18" s="7"/>
      <c r="W18" s="7"/>
      <c r="X18" s="7">
        <v>0.45</v>
      </c>
      <c r="Y18" s="7"/>
      <c r="Z18" s="7"/>
      <c r="AA18" s="7"/>
      <c r="AB18" s="8"/>
      <c r="AC18" s="50"/>
      <c r="AD18" s="53"/>
      <c r="AE18" s="34"/>
      <c r="AF18" s="31"/>
      <c r="AG18" s="34"/>
      <c r="AH18" s="37"/>
      <c r="AI18" s="62"/>
    </row>
    <row r="19" spans="1:35" ht="12">
      <c r="A19" s="65"/>
      <c r="B19" s="56"/>
      <c r="C19" s="41" t="s">
        <v>15</v>
      </c>
      <c r="D19" s="42"/>
      <c r="E19" s="9"/>
      <c r="F19" s="10"/>
      <c r="G19" s="10"/>
      <c r="H19" s="10"/>
      <c r="I19" s="10"/>
      <c r="J19" s="10"/>
      <c r="K19" s="10">
        <v>9</v>
      </c>
      <c r="L19" s="10"/>
      <c r="M19" s="10">
        <v>1</v>
      </c>
      <c r="N19" s="10"/>
      <c r="O19" s="10"/>
      <c r="P19" s="10"/>
      <c r="Q19" s="10">
        <v>10</v>
      </c>
      <c r="R19" s="10"/>
      <c r="S19" s="10"/>
      <c r="T19" s="10"/>
      <c r="U19" s="10">
        <v>4</v>
      </c>
      <c r="V19" s="10"/>
      <c r="W19" s="10"/>
      <c r="X19" s="10">
        <v>10</v>
      </c>
      <c r="Y19" s="10"/>
      <c r="Z19" s="10"/>
      <c r="AA19" s="10"/>
      <c r="AB19" s="11"/>
      <c r="AC19" s="50"/>
      <c r="AD19" s="53"/>
      <c r="AE19" s="34"/>
      <c r="AF19" s="31"/>
      <c r="AG19" s="34"/>
      <c r="AH19" s="37"/>
      <c r="AI19" s="62"/>
    </row>
    <row r="20" spans="1:35" ht="12">
      <c r="A20" s="65"/>
      <c r="B20" s="56"/>
      <c r="C20" s="43" t="s">
        <v>16</v>
      </c>
      <c r="D20" s="44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50"/>
      <c r="AD20" s="53"/>
      <c r="AE20" s="34"/>
      <c r="AF20" s="31"/>
      <c r="AG20" s="34"/>
      <c r="AH20" s="37"/>
      <c r="AI20" s="62"/>
    </row>
    <row r="21" spans="1:35" ht="12">
      <c r="A21" s="65"/>
      <c r="B21" s="56"/>
      <c r="C21" s="45" t="s">
        <v>9</v>
      </c>
      <c r="D21" s="27" t="s">
        <v>10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50"/>
      <c r="AD21" s="53"/>
      <c r="AE21" s="34"/>
      <c r="AF21" s="31"/>
      <c r="AG21" s="34"/>
      <c r="AH21" s="37"/>
      <c r="AI21" s="62"/>
    </row>
    <row r="22" spans="1:35" ht="12">
      <c r="A22" s="65"/>
      <c r="B22" s="56"/>
      <c r="C22" s="45"/>
      <c r="D22" s="27" t="s">
        <v>11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50"/>
      <c r="AD22" s="53"/>
      <c r="AE22" s="34"/>
      <c r="AF22" s="31"/>
      <c r="AG22" s="34"/>
      <c r="AH22" s="37"/>
      <c r="AI22" s="62"/>
    </row>
    <row r="23" spans="1:35" ht="12.75" thickBot="1">
      <c r="A23" s="65"/>
      <c r="B23" s="57"/>
      <c r="C23" s="46"/>
      <c r="D23" s="28" t="s">
        <v>12</v>
      </c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51"/>
      <c r="AD23" s="54"/>
      <c r="AE23" s="35"/>
      <c r="AF23" s="32"/>
      <c r="AG23" s="35"/>
      <c r="AH23" s="38"/>
      <c r="AI23" s="62"/>
    </row>
    <row r="24" spans="1:35" ht="12">
      <c r="A24" s="65"/>
      <c r="B24" s="55">
        <v>40024</v>
      </c>
      <c r="C24" s="58" t="s">
        <v>13</v>
      </c>
      <c r="D24" s="59"/>
      <c r="E24" s="60">
        <v>1.6</v>
      </c>
      <c r="F24" s="47"/>
      <c r="G24" s="47">
        <v>1.7</v>
      </c>
      <c r="H24" s="47"/>
      <c r="I24" s="47"/>
      <c r="J24" s="47"/>
      <c r="K24" s="47">
        <v>1.1</v>
      </c>
      <c r="L24" s="47"/>
      <c r="M24" s="47">
        <v>1.2</v>
      </c>
      <c r="N24" s="47"/>
      <c r="O24" s="47"/>
      <c r="P24" s="47"/>
      <c r="Q24" s="47">
        <v>1.9</v>
      </c>
      <c r="R24" s="47"/>
      <c r="S24" s="47"/>
      <c r="T24" s="47">
        <v>1.1</v>
      </c>
      <c r="U24" s="47"/>
      <c r="V24" s="47"/>
      <c r="W24" s="47"/>
      <c r="X24" s="47">
        <v>1.2</v>
      </c>
      <c r="Y24" s="47"/>
      <c r="Z24" s="47"/>
      <c r="AA24" s="47"/>
      <c r="AB24" s="48"/>
      <c r="AC24" s="49">
        <f>AVERAGE(E25:AB25)</f>
        <v>1.42</v>
      </c>
      <c r="AD24" s="52">
        <f>COUNTIF($E25:$AB25,"&lt;=0,6")</f>
        <v>2</v>
      </c>
      <c r="AE24" s="33">
        <f>COUNTIF($E25:$AB25,"&gt;0,6")-COUNTIF($E25:$AB25,"&gt;=0,8")</f>
        <v>0</v>
      </c>
      <c r="AF24" s="30">
        <f>COUNTIF($E25:$AB25,"&gt;0,8")-COUNTIF($E25:$AB25,"&gt;=1,2")</f>
        <v>0</v>
      </c>
      <c r="AG24" s="33">
        <f>COUNTIF($E25:$AB25,"&gt;1,2")-COUNTIF($E25:$AB25,"&gt;=1,6")</f>
        <v>1</v>
      </c>
      <c r="AH24" s="36">
        <f>COUNTIF(E25:AB25,"&gt;1,6")</f>
        <v>3</v>
      </c>
      <c r="AI24" s="62"/>
    </row>
    <row r="25" spans="1:35" s="3" customFormat="1" ht="15" customHeight="1">
      <c r="A25" s="65"/>
      <c r="B25" s="56"/>
      <c r="C25" s="39" t="s">
        <v>14</v>
      </c>
      <c r="D25" s="40"/>
      <c r="E25" s="6"/>
      <c r="F25" s="7"/>
      <c r="G25" s="7">
        <v>1.7</v>
      </c>
      <c r="H25" s="7"/>
      <c r="I25" s="7"/>
      <c r="J25" s="7"/>
      <c r="K25" s="7">
        <v>2.28</v>
      </c>
      <c r="L25" s="7"/>
      <c r="M25" s="7"/>
      <c r="N25" s="7"/>
      <c r="O25" s="7">
        <v>0.53</v>
      </c>
      <c r="P25" s="7"/>
      <c r="Q25" s="7">
        <v>1.32</v>
      </c>
      <c r="R25" s="7"/>
      <c r="S25" s="7"/>
      <c r="T25" s="7"/>
      <c r="U25" s="7">
        <v>2.24</v>
      </c>
      <c r="V25" s="7"/>
      <c r="W25" s="7"/>
      <c r="X25" s="7">
        <v>0.45</v>
      </c>
      <c r="Y25" s="7"/>
      <c r="Z25" s="7"/>
      <c r="AA25" s="7"/>
      <c r="AB25" s="8"/>
      <c r="AC25" s="50"/>
      <c r="AD25" s="53"/>
      <c r="AE25" s="34"/>
      <c r="AF25" s="31"/>
      <c r="AG25" s="34"/>
      <c r="AH25" s="37"/>
      <c r="AI25" s="62"/>
    </row>
    <row r="26" spans="1:35" ht="12">
      <c r="A26" s="65"/>
      <c r="B26" s="56"/>
      <c r="C26" s="41" t="s">
        <v>15</v>
      </c>
      <c r="D26" s="42"/>
      <c r="E26" s="9"/>
      <c r="F26" s="10"/>
      <c r="G26" s="10"/>
      <c r="H26" s="10"/>
      <c r="I26" s="10"/>
      <c r="J26" s="10"/>
      <c r="K26" s="10">
        <v>9</v>
      </c>
      <c r="L26" s="10"/>
      <c r="M26" s="10"/>
      <c r="N26" s="10"/>
      <c r="O26" s="10"/>
      <c r="P26" s="10"/>
      <c r="Q26" s="10">
        <v>10</v>
      </c>
      <c r="R26" s="10"/>
      <c r="S26" s="10"/>
      <c r="T26" s="10"/>
      <c r="U26" s="10">
        <v>4</v>
      </c>
      <c r="V26" s="10"/>
      <c r="W26" s="10"/>
      <c r="X26" s="10">
        <v>10</v>
      </c>
      <c r="Y26" s="10"/>
      <c r="Z26" s="10"/>
      <c r="AA26" s="10"/>
      <c r="AB26" s="11"/>
      <c r="AC26" s="50"/>
      <c r="AD26" s="53"/>
      <c r="AE26" s="34"/>
      <c r="AF26" s="31"/>
      <c r="AG26" s="34"/>
      <c r="AH26" s="37"/>
      <c r="AI26" s="62"/>
    </row>
    <row r="27" spans="1:35" ht="12">
      <c r="A27" s="65"/>
      <c r="B27" s="56"/>
      <c r="C27" s="43" t="s">
        <v>16</v>
      </c>
      <c r="D27" s="44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  <c r="AC27" s="50"/>
      <c r="AD27" s="53"/>
      <c r="AE27" s="34"/>
      <c r="AF27" s="31"/>
      <c r="AG27" s="34"/>
      <c r="AH27" s="37"/>
      <c r="AI27" s="62"/>
    </row>
    <row r="28" spans="1:35" ht="12">
      <c r="A28" s="65"/>
      <c r="B28" s="56"/>
      <c r="C28" s="45" t="s">
        <v>9</v>
      </c>
      <c r="D28" s="27" t="s">
        <v>10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50"/>
      <c r="AD28" s="53"/>
      <c r="AE28" s="34"/>
      <c r="AF28" s="31"/>
      <c r="AG28" s="34"/>
      <c r="AH28" s="37"/>
      <c r="AI28" s="62"/>
    </row>
    <row r="29" spans="1:35" ht="12">
      <c r="A29" s="65"/>
      <c r="B29" s="56"/>
      <c r="C29" s="45"/>
      <c r="D29" s="27" t="s">
        <v>11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50"/>
      <c r="AD29" s="53"/>
      <c r="AE29" s="34"/>
      <c r="AF29" s="31"/>
      <c r="AG29" s="34"/>
      <c r="AH29" s="37"/>
      <c r="AI29" s="62"/>
    </row>
    <row r="30" spans="1:35" ht="12.75" thickBot="1">
      <c r="A30" s="65"/>
      <c r="B30" s="57"/>
      <c r="C30" s="46"/>
      <c r="D30" s="28" t="s">
        <v>12</v>
      </c>
      <c r="E30" s="18"/>
      <c r="F30" s="18"/>
      <c r="G30" s="18"/>
      <c r="H30" s="18"/>
      <c r="I30" s="18"/>
      <c r="J30" s="18"/>
      <c r="K30" s="18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51"/>
      <c r="AD30" s="54"/>
      <c r="AE30" s="35"/>
      <c r="AF30" s="32"/>
      <c r="AG30" s="35"/>
      <c r="AH30" s="38"/>
      <c r="AI30" s="62"/>
    </row>
    <row r="31" spans="1:35" ht="12">
      <c r="A31" s="65"/>
      <c r="B31" s="55">
        <v>40025</v>
      </c>
      <c r="C31" s="58" t="s">
        <v>13</v>
      </c>
      <c r="D31" s="59"/>
      <c r="E31" s="60">
        <v>1.6</v>
      </c>
      <c r="F31" s="47"/>
      <c r="G31" s="47">
        <v>1.7</v>
      </c>
      <c r="H31" s="47"/>
      <c r="I31" s="47"/>
      <c r="J31" s="47"/>
      <c r="K31" s="47">
        <v>1.1</v>
      </c>
      <c r="L31" s="47"/>
      <c r="M31" s="47">
        <v>1.2</v>
      </c>
      <c r="N31" s="47"/>
      <c r="O31" s="47"/>
      <c r="P31" s="47"/>
      <c r="Q31" s="47">
        <v>1.9</v>
      </c>
      <c r="R31" s="47"/>
      <c r="S31" s="47"/>
      <c r="T31" s="47">
        <v>1.1</v>
      </c>
      <c r="U31" s="47"/>
      <c r="V31" s="47"/>
      <c r="W31" s="47"/>
      <c r="X31" s="47">
        <v>1.2</v>
      </c>
      <c r="Y31" s="47"/>
      <c r="Z31" s="47"/>
      <c r="AA31" s="47"/>
      <c r="AB31" s="48"/>
      <c r="AC31" s="49">
        <f>AVERAGE(E32:AB32)</f>
        <v>1.42</v>
      </c>
      <c r="AD31" s="52">
        <f>COUNTIF($E32:$AB32,"&lt;=0,6")</f>
        <v>2</v>
      </c>
      <c r="AE31" s="33">
        <f>COUNTIF($E32:$AB32,"&gt;0,6")-COUNTIF($E32:$AB32,"&gt;=0,8")</f>
        <v>0</v>
      </c>
      <c r="AF31" s="30">
        <f>COUNTIF($E32:$AB32,"&gt;0,8")-COUNTIF($E32:$AB32,"&gt;=1,2")</f>
        <v>0</v>
      </c>
      <c r="AG31" s="33">
        <f>COUNTIF($E32:$AB32,"&gt;1,2")-COUNTIF($E32:$AB32,"&gt;=1,6")</f>
        <v>1</v>
      </c>
      <c r="AH31" s="36">
        <f>COUNTIF(E32:AB32,"&gt;1,6")</f>
        <v>3</v>
      </c>
      <c r="AI31" s="62"/>
    </row>
    <row r="32" spans="1:35" s="3" customFormat="1" ht="15" customHeight="1">
      <c r="A32" s="65"/>
      <c r="B32" s="56"/>
      <c r="C32" s="39" t="s">
        <v>14</v>
      </c>
      <c r="D32" s="40"/>
      <c r="E32" s="6"/>
      <c r="F32" s="7"/>
      <c r="G32" s="7">
        <v>1.7</v>
      </c>
      <c r="H32" s="7"/>
      <c r="I32" s="7"/>
      <c r="J32" s="7"/>
      <c r="K32" s="7">
        <v>2.28</v>
      </c>
      <c r="L32" s="7"/>
      <c r="M32" s="7"/>
      <c r="N32" s="7"/>
      <c r="O32" s="7">
        <v>0.53</v>
      </c>
      <c r="P32" s="7"/>
      <c r="Q32" s="7">
        <v>1.32</v>
      </c>
      <c r="R32" s="7"/>
      <c r="S32" s="7"/>
      <c r="T32" s="7"/>
      <c r="U32" s="7">
        <v>2.24</v>
      </c>
      <c r="V32" s="7"/>
      <c r="W32" s="7"/>
      <c r="X32" s="7">
        <v>0.45</v>
      </c>
      <c r="Y32" s="7"/>
      <c r="Z32" s="7"/>
      <c r="AA32" s="7"/>
      <c r="AB32" s="8"/>
      <c r="AC32" s="50"/>
      <c r="AD32" s="53"/>
      <c r="AE32" s="34"/>
      <c r="AF32" s="31"/>
      <c r="AG32" s="34"/>
      <c r="AH32" s="37"/>
      <c r="AI32" s="62"/>
    </row>
    <row r="33" spans="1:35" ht="12">
      <c r="A33" s="65"/>
      <c r="B33" s="56"/>
      <c r="C33" s="41" t="s">
        <v>15</v>
      </c>
      <c r="D33" s="42"/>
      <c r="E33" s="9"/>
      <c r="F33" s="10"/>
      <c r="G33" s="10"/>
      <c r="H33" s="10"/>
      <c r="I33" s="10"/>
      <c r="J33" s="10"/>
      <c r="K33" s="10">
        <v>9</v>
      </c>
      <c r="L33" s="10"/>
      <c r="M33" s="10"/>
      <c r="N33" s="10"/>
      <c r="O33" s="10"/>
      <c r="P33" s="10"/>
      <c r="Q33" s="10">
        <v>10</v>
      </c>
      <c r="R33" s="10"/>
      <c r="S33" s="10"/>
      <c r="T33" s="10"/>
      <c r="U33" s="10">
        <v>4</v>
      </c>
      <c r="V33" s="10"/>
      <c r="W33" s="10"/>
      <c r="X33" s="10">
        <v>10</v>
      </c>
      <c r="Y33" s="10"/>
      <c r="Z33" s="10"/>
      <c r="AA33" s="10"/>
      <c r="AB33" s="11"/>
      <c r="AC33" s="50"/>
      <c r="AD33" s="53"/>
      <c r="AE33" s="34"/>
      <c r="AF33" s="31"/>
      <c r="AG33" s="34"/>
      <c r="AH33" s="37"/>
      <c r="AI33" s="62"/>
    </row>
    <row r="34" spans="1:35" ht="12">
      <c r="A34" s="65"/>
      <c r="B34" s="56"/>
      <c r="C34" s="43" t="s">
        <v>16</v>
      </c>
      <c r="D34" s="44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50"/>
      <c r="AD34" s="53"/>
      <c r="AE34" s="34"/>
      <c r="AF34" s="31"/>
      <c r="AG34" s="34"/>
      <c r="AH34" s="37"/>
      <c r="AI34" s="62"/>
    </row>
    <row r="35" spans="1:35" ht="12">
      <c r="A35" s="65"/>
      <c r="B35" s="56"/>
      <c r="C35" s="45" t="s">
        <v>9</v>
      </c>
      <c r="D35" s="27" t="s">
        <v>10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50"/>
      <c r="AD35" s="53"/>
      <c r="AE35" s="34"/>
      <c r="AF35" s="31"/>
      <c r="AG35" s="34"/>
      <c r="AH35" s="37"/>
      <c r="AI35" s="62"/>
    </row>
    <row r="36" spans="1:35" ht="12">
      <c r="A36" s="65"/>
      <c r="B36" s="56"/>
      <c r="C36" s="45"/>
      <c r="D36" s="27" t="s">
        <v>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50"/>
      <c r="AD36" s="53"/>
      <c r="AE36" s="34"/>
      <c r="AF36" s="31"/>
      <c r="AG36" s="34"/>
      <c r="AH36" s="37"/>
      <c r="AI36" s="62"/>
    </row>
    <row r="37" spans="1:35" ht="12.75" thickBot="1">
      <c r="A37" s="65"/>
      <c r="B37" s="57"/>
      <c r="C37" s="46"/>
      <c r="D37" s="28" t="s">
        <v>12</v>
      </c>
      <c r="E37" s="18"/>
      <c r="F37" s="18"/>
      <c r="G37" s="18"/>
      <c r="H37" s="18"/>
      <c r="I37" s="18"/>
      <c r="J37" s="18"/>
      <c r="K37" s="18"/>
      <c r="L37" s="19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51"/>
      <c r="AD37" s="54"/>
      <c r="AE37" s="35"/>
      <c r="AF37" s="32"/>
      <c r="AG37" s="35"/>
      <c r="AH37" s="38"/>
      <c r="AI37" s="62"/>
    </row>
    <row r="38" spans="1:35" ht="12">
      <c r="A38" s="65"/>
      <c r="B38" s="55">
        <v>40026</v>
      </c>
      <c r="C38" s="58" t="s">
        <v>13</v>
      </c>
      <c r="D38" s="59"/>
      <c r="E38" s="60">
        <v>1.6</v>
      </c>
      <c r="F38" s="47"/>
      <c r="G38" s="47">
        <v>1.7</v>
      </c>
      <c r="H38" s="47"/>
      <c r="I38" s="47"/>
      <c r="J38" s="47"/>
      <c r="K38" s="47">
        <v>1.1</v>
      </c>
      <c r="L38" s="47"/>
      <c r="M38" s="47">
        <v>1.2</v>
      </c>
      <c r="N38" s="47"/>
      <c r="O38" s="47"/>
      <c r="P38" s="47"/>
      <c r="Q38" s="47">
        <v>1.9</v>
      </c>
      <c r="R38" s="47"/>
      <c r="S38" s="47"/>
      <c r="T38" s="47">
        <v>1.1</v>
      </c>
      <c r="U38" s="47"/>
      <c r="V38" s="47"/>
      <c r="W38" s="47"/>
      <c r="X38" s="47">
        <v>1.2</v>
      </c>
      <c r="Y38" s="47"/>
      <c r="Z38" s="47"/>
      <c r="AA38" s="47"/>
      <c r="AB38" s="48"/>
      <c r="AC38" s="49">
        <f>AVERAGE(E39:AB39)</f>
        <v>1.42</v>
      </c>
      <c r="AD38" s="52">
        <f>COUNTIF($E39:$AB39,"&lt;=0,6")</f>
        <v>2</v>
      </c>
      <c r="AE38" s="33">
        <f>COUNTIF($E39:$AB39,"&gt;0,6")-COUNTIF($E39:$AB39,"&gt;=0,8")</f>
        <v>0</v>
      </c>
      <c r="AF38" s="30">
        <f>COUNTIF($E39:$AB39,"&gt;0,8")-COUNTIF($E39:$AB39,"&gt;=1,2")</f>
        <v>0</v>
      </c>
      <c r="AG38" s="33">
        <f>COUNTIF($E39:$AB39,"&gt;1,2")-COUNTIF($E39:$AB39,"&gt;=1,6")</f>
        <v>1</v>
      </c>
      <c r="AH38" s="36">
        <f>COUNTIF(E39:AB39,"&gt;1,6")</f>
        <v>3</v>
      </c>
      <c r="AI38" s="62"/>
    </row>
    <row r="39" spans="1:35" s="3" customFormat="1" ht="15" customHeight="1">
      <c r="A39" s="65"/>
      <c r="B39" s="56"/>
      <c r="C39" s="39" t="s">
        <v>14</v>
      </c>
      <c r="D39" s="40"/>
      <c r="E39" s="6"/>
      <c r="F39" s="7"/>
      <c r="G39" s="7">
        <v>1.7</v>
      </c>
      <c r="H39" s="7"/>
      <c r="I39" s="7"/>
      <c r="J39" s="7"/>
      <c r="K39" s="7">
        <v>2.28</v>
      </c>
      <c r="L39" s="7"/>
      <c r="M39" s="7"/>
      <c r="N39" s="7"/>
      <c r="O39" s="7">
        <v>0.53</v>
      </c>
      <c r="P39" s="7"/>
      <c r="Q39" s="7">
        <v>1.32</v>
      </c>
      <c r="R39" s="7"/>
      <c r="S39" s="7"/>
      <c r="T39" s="7"/>
      <c r="U39" s="7">
        <v>2.24</v>
      </c>
      <c r="V39" s="7"/>
      <c r="W39" s="7"/>
      <c r="X39" s="7">
        <v>0.45</v>
      </c>
      <c r="Y39" s="7"/>
      <c r="Z39" s="7"/>
      <c r="AA39" s="7"/>
      <c r="AB39" s="8"/>
      <c r="AC39" s="50"/>
      <c r="AD39" s="53"/>
      <c r="AE39" s="34"/>
      <c r="AF39" s="31"/>
      <c r="AG39" s="34"/>
      <c r="AH39" s="37"/>
      <c r="AI39" s="62"/>
    </row>
    <row r="40" spans="1:35" ht="12">
      <c r="A40" s="65"/>
      <c r="B40" s="56"/>
      <c r="C40" s="41" t="s">
        <v>15</v>
      </c>
      <c r="D40" s="42"/>
      <c r="E40" s="9"/>
      <c r="F40" s="10"/>
      <c r="G40" s="10"/>
      <c r="H40" s="10"/>
      <c r="I40" s="10"/>
      <c r="J40" s="10"/>
      <c r="K40" s="10">
        <v>9</v>
      </c>
      <c r="L40" s="10"/>
      <c r="M40" s="10"/>
      <c r="N40" s="10"/>
      <c r="O40" s="10"/>
      <c r="P40" s="10"/>
      <c r="Q40" s="10">
        <v>10</v>
      </c>
      <c r="R40" s="10"/>
      <c r="S40" s="10"/>
      <c r="T40" s="10"/>
      <c r="U40" s="10">
        <v>4</v>
      </c>
      <c r="V40" s="10"/>
      <c r="W40" s="10"/>
      <c r="X40" s="10">
        <v>10</v>
      </c>
      <c r="Y40" s="10"/>
      <c r="Z40" s="10"/>
      <c r="AA40" s="10"/>
      <c r="AB40" s="11"/>
      <c r="AC40" s="50"/>
      <c r="AD40" s="53"/>
      <c r="AE40" s="34"/>
      <c r="AF40" s="31"/>
      <c r="AG40" s="34"/>
      <c r="AH40" s="37"/>
      <c r="AI40" s="62"/>
    </row>
    <row r="41" spans="1:35" ht="12">
      <c r="A41" s="65"/>
      <c r="B41" s="56"/>
      <c r="C41" s="43" t="s">
        <v>16</v>
      </c>
      <c r="D41" s="4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50"/>
      <c r="AD41" s="53"/>
      <c r="AE41" s="34"/>
      <c r="AF41" s="31"/>
      <c r="AG41" s="34"/>
      <c r="AH41" s="37"/>
      <c r="AI41" s="62"/>
    </row>
    <row r="42" spans="1:35" ht="12">
      <c r="A42" s="65"/>
      <c r="B42" s="56"/>
      <c r="C42" s="45" t="s">
        <v>9</v>
      </c>
      <c r="D42" s="27" t="s">
        <v>10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50"/>
      <c r="AD42" s="53"/>
      <c r="AE42" s="34"/>
      <c r="AF42" s="31"/>
      <c r="AG42" s="34"/>
      <c r="AH42" s="37"/>
      <c r="AI42" s="62"/>
    </row>
    <row r="43" spans="1:35" ht="12">
      <c r="A43" s="65"/>
      <c r="B43" s="56"/>
      <c r="C43" s="45"/>
      <c r="D43" s="27" t="s">
        <v>11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50"/>
      <c r="AD43" s="53"/>
      <c r="AE43" s="34"/>
      <c r="AF43" s="31"/>
      <c r="AG43" s="34"/>
      <c r="AH43" s="37"/>
      <c r="AI43" s="62"/>
    </row>
    <row r="44" spans="1:35" ht="12.75" thickBot="1">
      <c r="A44" s="65"/>
      <c r="B44" s="57"/>
      <c r="C44" s="46"/>
      <c r="D44" s="28" t="s">
        <v>12</v>
      </c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51"/>
      <c r="AD44" s="54"/>
      <c r="AE44" s="35"/>
      <c r="AF44" s="32"/>
      <c r="AG44" s="35"/>
      <c r="AH44" s="38"/>
      <c r="AI44" s="62"/>
    </row>
    <row r="45" spans="1:35" ht="12">
      <c r="A45" s="65"/>
      <c r="B45" s="55">
        <v>40027</v>
      </c>
      <c r="C45" s="58" t="s">
        <v>13</v>
      </c>
      <c r="D45" s="59"/>
      <c r="E45" s="60">
        <v>1.6</v>
      </c>
      <c r="F45" s="47"/>
      <c r="G45" s="47">
        <v>1.7</v>
      </c>
      <c r="H45" s="47"/>
      <c r="I45" s="47"/>
      <c r="J45" s="47"/>
      <c r="K45" s="47">
        <v>1.1</v>
      </c>
      <c r="L45" s="47"/>
      <c r="M45" s="47">
        <v>1.2</v>
      </c>
      <c r="N45" s="47"/>
      <c r="O45" s="47"/>
      <c r="P45" s="47"/>
      <c r="Q45" s="47">
        <v>1.9</v>
      </c>
      <c r="R45" s="47"/>
      <c r="S45" s="47"/>
      <c r="T45" s="47">
        <v>1.1</v>
      </c>
      <c r="U45" s="47"/>
      <c r="V45" s="47"/>
      <c r="W45" s="47"/>
      <c r="X45" s="47">
        <v>1.2</v>
      </c>
      <c r="Y45" s="47"/>
      <c r="Z45" s="47"/>
      <c r="AA45" s="47"/>
      <c r="AB45" s="48"/>
      <c r="AC45" s="49">
        <f>AVERAGE(E46:AB46)</f>
        <v>1.42</v>
      </c>
      <c r="AD45" s="52">
        <f>COUNTIF($E46:$AB46,"&lt;=0,6")</f>
        <v>2</v>
      </c>
      <c r="AE45" s="33">
        <f>COUNTIF($E46:$AB46,"&gt;0,6")-COUNTIF($E46:$AB46,"&gt;=0,8")</f>
        <v>0</v>
      </c>
      <c r="AF45" s="30">
        <f>COUNTIF($E46:$AB46,"&gt;0,8")-COUNTIF($E46:$AB46,"&gt;=1,2")</f>
        <v>0</v>
      </c>
      <c r="AG45" s="33">
        <f>COUNTIF($E46:$AB46,"&gt;1,2")-COUNTIF($E46:$AB46,"&gt;=1,6")</f>
        <v>1</v>
      </c>
      <c r="AH45" s="36">
        <f>COUNTIF(E46:AB46,"&gt;1,6")</f>
        <v>3</v>
      </c>
      <c r="AI45" s="62"/>
    </row>
    <row r="46" spans="1:35" s="3" customFormat="1" ht="15" customHeight="1">
      <c r="A46" s="65"/>
      <c r="B46" s="56"/>
      <c r="C46" s="39" t="s">
        <v>14</v>
      </c>
      <c r="D46" s="40"/>
      <c r="E46" s="6"/>
      <c r="F46" s="7"/>
      <c r="G46" s="7">
        <v>1.7</v>
      </c>
      <c r="H46" s="7"/>
      <c r="I46" s="7"/>
      <c r="J46" s="7"/>
      <c r="K46" s="7">
        <v>2.28</v>
      </c>
      <c r="L46" s="7"/>
      <c r="M46" s="7"/>
      <c r="N46" s="7"/>
      <c r="O46" s="7">
        <v>0.53</v>
      </c>
      <c r="P46" s="7"/>
      <c r="Q46" s="7">
        <v>1.32</v>
      </c>
      <c r="R46" s="7"/>
      <c r="S46" s="7"/>
      <c r="T46" s="7"/>
      <c r="U46" s="7">
        <v>2.24</v>
      </c>
      <c r="V46" s="7"/>
      <c r="W46" s="7"/>
      <c r="X46" s="7">
        <v>0.45</v>
      </c>
      <c r="Y46" s="7"/>
      <c r="Z46" s="7"/>
      <c r="AA46" s="7"/>
      <c r="AB46" s="8"/>
      <c r="AC46" s="50"/>
      <c r="AD46" s="53"/>
      <c r="AE46" s="34"/>
      <c r="AF46" s="31"/>
      <c r="AG46" s="34"/>
      <c r="AH46" s="37"/>
      <c r="AI46" s="62"/>
    </row>
    <row r="47" spans="1:35" ht="12">
      <c r="A47" s="65"/>
      <c r="B47" s="56"/>
      <c r="C47" s="41" t="s">
        <v>15</v>
      </c>
      <c r="D47" s="42"/>
      <c r="E47" s="9"/>
      <c r="F47" s="10"/>
      <c r="G47" s="10"/>
      <c r="H47" s="10"/>
      <c r="I47" s="10"/>
      <c r="J47" s="10"/>
      <c r="K47" s="10">
        <v>9</v>
      </c>
      <c r="L47" s="10"/>
      <c r="M47" s="10"/>
      <c r="N47" s="10"/>
      <c r="O47" s="10"/>
      <c r="P47" s="10"/>
      <c r="Q47" s="10">
        <v>10</v>
      </c>
      <c r="R47" s="10"/>
      <c r="S47" s="10"/>
      <c r="T47" s="10"/>
      <c r="U47" s="10">
        <v>4</v>
      </c>
      <c r="V47" s="10"/>
      <c r="W47" s="10"/>
      <c r="X47" s="10">
        <v>10</v>
      </c>
      <c r="Y47" s="10"/>
      <c r="Z47" s="10"/>
      <c r="AA47" s="10"/>
      <c r="AB47" s="11"/>
      <c r="AC47" s="50"/>
      <c r="AD47" s="53"/>
      <c r="AE47" s="34"/>
      <c r="AF47" s="31"/>
      <c r="AG47" s="34"/>
      <c r="AH47" s="37"/>
      <c r="AI47" s="62"/>
    </row>
    <row r="48" spans="1:35" ht="12">
      <c r="A48" s="65"/>
      <c r="B48" s="56"/>
      <c r="C48" s="43" t="s">
        <v>16</v>
      </c>
      <c r="D48" s="44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  <c r="AC48" s="50"/>
      <c r="AD48" s="53"/>
      <c r="AE48" s="34"/>
      <c r="AF48" s="31"/>
      <c r="AG48" s="34"/>
      <c r="AH48" s="37"/>
      <c r="AI48" s="62"/>
    </row>
    <row r="49" spans="1:35" ht="12">
      <c r="A49" s="65"/>
      <c r="B49" s="56"/>
      <c r="C49" s="45" t="s">
        <v>9</v>
      </c>
      <c r="D49" s="27" t="s">
        <v>10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50"/>
      <c r="AD49" s="53"/>
      <c r="AE49" s="34"/>
      <c r="AF49" s="31"/>
      <c r="AG49" s="34"/>
      <c r="AH49" s="37"/>
      <c r="AI49" s="62"/>
    </row>
    <row r="50" spans="1:35" ht="12">
      <c r="A50" s="65"/>
      <c r="B50" s="56"/>
      <c r="C50" s="45"/>
      <c r="D50" s="27" t="s">
        <v>11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50"/>
      <c r="AD50" s="53"/>
      <c r="AE50" s="34"/>
      <c r="AF50" s="31"/>
      <c r="AG50" s="34"/>
      <c r="AH50" s="37"/>
      <c r="AI50" s="62"/>
    </row>
    <row r="51" spans="1:35" ht="12.75" thickBot="1">
      <c r="A51" s="66"/>
      <c r="B51" s="57"/>
      <c r="C51" s="46"/>
      <c r="D51" s="28" t="s">
        <v>12</v>
      </c>
      <c r="E51" s="18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51"/>
      <c r="AD51" s="54"/>
      <c r="AE51" s="35"/>
      <c r="AF51" s="32"/>
      <c r="AG51" s="35"/>
      <c r="AH51" s="38"/>
      <c r="AI51" s="63"/>
    </row>
    <row r="52" spans="1:35" ht="12">
      <c r="A52" s="64">
        <v>31</v>
      </c>
      <c r="B52" s="55">
        <v>40028</v>
      </c>
      <c r="C52" s="58" t="s">
        <v>13</v>
      </c>
      <c r="D52" s="59"/>
      <c r="E52" s="60">
        <v>1.6</v>
      </c>
      <c r="F52" s="47"/>
      <c r="G52" s="47">
        <v>1.7</v>
      </c>
      <c r="H52" s="47"/>
      <c r="I52" s="47"/>
      <c r="J52" s="47"/>
      <c r="K52" s="47">
        <v>1.1</v>
      </c>
      <c r="L52" s="47"/>
      <c r="M52" s="47">
        <v>1.2</v>
      </c>
      <c r="N52" s="47"/>
      <c r="O52" s="47"/>
      <c r="P52" s="47"/>
      <c r="Q52" s="47">
        <v>1.9</v>
      </c>
      <c r="R52" s="47"/>
      <c r="S52" s="47"/>
      <c r="T52" s="47">
        <v>1.1</v>
      </c>
      <c r="U52" s="47"/>
      <c r="V52" s="47"/>
      <c r="W52" s="47"/>
      <c r="X52" s="47">
        <v>1.2</v>
      </c>
      <c r="Y52" s="47"/>
      <c r="Z52" s="47"/>
      <c r="AA52" s="47"/>
      <c r="AB52" s="48"/>
      <c r="AC52" s="49">
        <f>AVERAGE(E53:AB53)</f>
        <v>1.42</v>
      </c>
      <c r="AD52" s="52">
        <f>COUNTIF($E53:$AB53,"&lt;=0,6")</f>
        <v>2</v>
      </c>
      <c r="AE52" s="33">
        <f>COUNTIF($E53:$AB53,"&gt;0,6")-COUNTIF($E53:$AB53,"&gt;=0,8")</f>
        <v>0</v>
      </c>
      <c r="AF52" s="30">
        <f>COUNTIF($E53:$AB53,"&gt;0,8")-COUNTIF($E53:$AB53,"&gt;=1,2")</f>
        <v>0</v>
      </c>
      <c r="AG52" s="33">
        <f>COUNTIF($E53:$AB53,"&gt;1,2")-COUNTIF($E53:$AB53,"&gt;=1,6")</f>
        <v>1</v>
      </c>
      <c r="AH52" s="36">
        <f>COUNTIF(E53:AB53,"&gt;1,6")</f>
        <v>3</v>
      </c>
      <c r="AI52" s="61">
        <f>AVERAGE(AC52:AC100)</f>
        <v>1.42</v>
      </c>
    </row>
    <row r="53" spans="1:35" ht="12">
      <c r="A53" s="65"/>
      <c r="B53" s="56"/>
      <c r="C53" s="39" t="s">
        <v>14</v>
      </c>
      <c r="D53" s="40"/>
      <c r="E53" s="6"/>
      <c r="F53" s="7"/>
      <c r="G53" s="7">
        <v>1.7</v>
      </c>
      <c r="H53" s="7"/>
      <c r="I53" s="7"/>
      <c r="J53" s="7"/>
      <c r="K53" s="7">
        <v>2.28</v>
      </c>
      <c r="L53" s="7"/>
      <c r="M53" s="7"/>
      <c r="N53" s="7"/>
      <c r="O53" s="7">
        <v>0.53</v>
      </c>
      <c r="P53" s="7"/>
      <c r="Q53" s="7">
        <v>1.32</v>
      </c>
      <c r="R53" s="7"/>
      <c r="S53" s="7"/>
      <c r="T53" s="7"/>
      <c r="U53" s="7">
        <v>2.24</v>
      </c>
      <c r="V53" s="7"/>
      <c r="W53" s="7"/>
      <c r="X53" s="7">
        <v>0.45</v>
      </c>
      <c r="Y53" s="7"/>
      <c r="Z53" s="7"/>
      <c r="AA53" s="7"/>
      <c r="AB53" s="8"/>
      <c r="AC53" s="50"/>
      <c r="AD53" s="53"/>
      <c r="AE53" s="34"/>
      <c r="AF53" s="31"/>
      <c r="AG53" s="34"/>
      <c r="AH53" s="37"/>
      <c r="AI53" s="62"/>
    </row>
    <row r="54" spans="1:35" ht="12">
      <c r="A54" s="65"/>
      <c r="B54" s="56"/>
      <c r="C54" s="41" t="s">
        <v>15</v>
      </c>
      <c r="D54" s="42"/>
      <c r="E54" s="9"/>
      <c r="F54" s="10"/>
      <c r="G54" s="10"/>
      <c r="H54" s="10"/>
      <c r="I54" s="10"/>
      <c r="J54" s="10"/>
      <c r="K54" s="10">
        <v>9</v>
      </c>
      <c r="L54" s="10"/>
      <c r="M54" s="10"/>
      <c r="N54" s="10"/>
      <c r="O54" s="10"/>
      <c r="P54" s="10"/>
      <c r="Q54" s="10">
        <v>10</v>
      </c>
      <c r="R54" s="10"/>
      <c r="S54" s="10"/>
      <c r="T54" s="10"/>
      <c r="U54" s="10">
        <v>4</v>
      </c>
      <c r="V54" s="10"/>
      <c r="W54" s="10"/>
      <c r="X54" s="10">
        <v>10</v>
      </c>
      <c r="Y54" s="10"/>
      <c r="Z54" s="10"/>
      <c r="AA54" s="10"/>
      <c r="AB54" s="11"/>
      <c r="AC54" s="50"/>
      <c r="AD54" s="53"/>
      <c r="AE54" s="34"/>
      <c r="AF54" s="31"/>
      <c r="AG54" s="34"/>
      <c r="AH54" s="37"/>
      <c r="AI54" s="62"/>
    </row>
    <row r="55" spans="1:35" ht="12">
      <c r="A55" s="65"/>
      <c r="B55" s="56"/>
      <c r="C55" s="43" t="s">
        <v>16</v>
      </c>
      <c r="D55" s="44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  <c r="AC55" s="50"/>
      <c r="AD55" s="53"/>
      <c r="AE55" s="34"/>
      <c r="AF55" s="31"/>
      <c r="AG55" s="34"/>
      <c r="AH55" s="37"/>
      <c r="AI55" s="62"/>
    </row>
    <row r="56" spans="1:35" ht="12">
      <c r="A56" s="65"/>
      <c r="B56" s="56"/>
      <c r="C56" s="45" t="s">
        <v>9</v>
      </c>
      <c r="D56" s="27" t="s">
        <v>10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50"/>
      <c r="AD56" s="53"/>
      <c r="AE56" s="34"/>
      <c r="AF56" s="31"/>
      <c r="AG56" s="34"/>
      <c r="AH56" s="37"/>
      <c r="AI56" s="62"/>
    </row>
    <row r="57" spans="1:35" ht="12">
      <c r="A57" s="65"/>
      <c r="B57" s="56"/>
      <c r="C57" s="45"/>
      <c r="D57" s="27" t="s">
        <v>11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50"/>
      <c r="AD57" s="53"/>
      <c r="AE57" s="34"/>
      <c r="AF57" s="31"/>
      <c r="AG57" s="34"/>
      <c r="AH57" s="37"/>
      <c r="AI57" s="62"/>
    </row>
    <row r="58" spans="1:35" ht="12.75" thickBot="1">
      <c r="A58" s="65"/>
      <c r="B58" s="57"/>
      <c r="C58" s="46"/>
      <c r="D58" s="28" t="s">
        <v>12</v>
      </c>
      <c r="E58" s="18"/>
      <c r="F58" s="18"/>
      <c r="G58" s="18"/>
      <c r="H58" s="18"/>
      <c r="I58" s="18"/>
      <c r="J58" s="18"/>
      <c r="K58" s="18"/>
      <c r="L58" s="19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51"/>
      <c r="AD58" s="54"/>
      <c r="AE58" s="35"/>
      <c r="AF58" s="32"/>
      <c r="AG58" s="35"/>
      <c r="AH58" s="38"/>
      <c r="AI58" s="62"/>
    </row>
    <row r="59" spans="1:35" ht="12">
      <c r="A59" s="65"/>
      <c r="B59" s="55">
        <v>40029</v>
      </c>
      <c r="C59" s="58" t="s">
        <v>13</v>
      </c>
      <c r="D59" s="59"/>
      <c r="E59" s="60">
        <v>1.6</v>
      </c>
      <c r="F59" s="47"/>
      <c r="G59" s="47">
        <v>1.7</v>
      </c>
      <c r="H59" s="47"/>
      <c r="I59" s="47"/>
      <c r="J59" s="47"/>
      <c r="K59" s="47">
        <v>1.1</v>
      </c>
      <c r="L59" s="47"/>
      <c r="M59" s="47">
        <v>1.2</v>
      </c>
      <c r="N59" s="47"/>
      <c r="O59" s="47"/>
      <c r="P59" s="47"/>
      <c r="Q59" s="47">
        <v>1.9</v>
      </c>
      <c r="R59" s="47"/>
      <c r="S59" s="47"/>
      <c r="T59" s="47">
        <v>1.1</v>
      </c>
      <c r="U59" s="47"/>
      <c r="V59" s="47"/>
      <c r="W59" s="47"/>
      <c r="X59" s="47">
        <v>1.2</v>
      </c>
      <c r="Y59" s="47"/>
      <c r="Z59" s="47"/>
      <c r="AA59" s="47"/>
      <c r="AB59" s="48"/>
      <c r="AC59" s="49">
        <f>AVERAGE(E60:AB60)</f>
        <v>1.42</v>
      </c>
      <c r="AD59" s="52">
        <f>COUNTIF($E60:$AB60,"&lt;=0,6")</f>
        <v>2</v>
      </c>
      <c r="AE59" s="33">
        <f>COUNTIF($E60:$AB60,"&gt;0,6")-COUNTIF($E60:$AB60,"&gt;=0,8")</f>
        <v>0</v>
      </c>
      <c r="AF59" s="30">
        <f>COUNTIF($E60:$AB60,"&gt;0,8")-COUNTIF($E60:$AB60,"&gt;=1,2")</f>
        <v>0</v>
      </c>
      <c r="AG59" s="33">
        <f>COUNTIF($E60:$AB60,"&gt;1,2")-COUNTIF($E60:$AB60,"&gt;=1,6")</f>
        <v>1</v>
      </c>
      <c r="AH59" s="36">
        <f>COUNTIF(E60:AB60,"&gt;1,6")</f>
        <v>3</v>
      </c>
      <c r="AI59" s="62"/>
    </row>
    <row r="60" spans="1:35" ht="12">
      <c r="A60" s="65"/>
      <c r="B60" s="56"/>
      <c r="C60" s="39" t="s">
        <v>14</v>
      </c>
      <c r="D60" s="40"/>
      <c r="E60" s="6"/>
      <c r="F60" s="7"/>
      <c r="G60" s="7">
        <v>1.7</v>
      </c>
      <c r="H60" s="7"/>
      <c r="I60" s="7"/>
      <c r="J60" s="7"/>
      <c r="K60" s="7">
        <v>2.28</v>
      </c>
      <c r="L60" s="7"/>
      <c r="M60" s="7"/>
      <c r="N60" s="7"/>
      <c r="O60" s="7">
        <v>0.53</v>
      </c>
      <c r="P60" s="7"/>
      <c r="Q60" s="7">
        <v>1.32</v>
      </c>
      <c r="R60" s="7"/>
      <c r="S60" s="7"/>
      <c r="T60" s="7"/>
      <c r="U60" s="7">
        <v>2.24</v>
      </c>
      <c r="V60" s="7"/>
      <c r="W60" s="7"/>
      <c r="X60" s="7">
        <v>0.45</v>
      </c>
      <c r="Y60" s="7"/>
      <c r="Z60" s="7"/>
      <c r="AA60" s="7"/>
      <c r="AB60" s="8"/>
      <c r="AC60" s="50"/>
      <c r="AD60" s="53"/>
      <c r="AE60" s="34"/>
      <c r="AF60" s="31"/>
      <c r="AG60" s="34"/>
      <c r="AH60" s="37"/>
      <c r="AI60" s="62"/>
    </row>
    <row r="61" spans="1:35" ht="12">
      <c r="A61" s="65"/>
      <c r="B61" s="56"/>
      <c r="C61" s="41" t="s">
        <v>15</v>
      </c>
      <c r="D61" s="42"/>
      <c r="E61" s="9"/>
      <c r="F61" s="10"/>
      <c r="G61" s="10"/>
      <c r="H61" s="10"/>
      <c r="I61" s="10"/>
      <c r="J61" s="10"/>
      <c r="K61" s="10">
        <v>9</v>
      </c>
      <c r="L61" s="10"/>
      <c r="M61" s="10"/>
      <c r="N61" s="10"/>
      <c r="O61" s="10"/>
      <c r="P61" s="10"/>
      <c r="Q61" s="10">
        <v>10</v>
      </c>
      <c r="R61" s="10"/>
      <c r="S61" s="10"/>
      <c r="T61" s="10"/>
      <c r="U61" s="10">
        <v>4</v>
      </c>
      <c r="V61" s="10"/>
      <c r="W61" s="10"/>
      <c r="X61" s="10">
        <v>10</v>
      </c>
      <c r="Y61" s="10"/>
      <c r="Z61" s="10"/>
      <c r="AA61" s="10"/>
      <c r="AB61" s="11"/>
      <c r="AC61" s="50"/>
      <c r="AD61" s="53"/>
      <c r="AE61" s="34"/>
      <c r="AF61" s="31"/>
      <c r="AG61" s="34"/>
      <c r="AH61" s="37"/>
      <c r="AI61" s="62"/>
    </row>
    <row r="62" spans="1:35" ht="12">
      <c r="A62" s="65"/>
      <c r="B62" s="56"/>
      <c r="C62" s="43" t="s">
        <v>16</v>
      </c>
      <c r="D62" s="44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  <c r="AC62" s="50"/>
      <c r="AD62" s="53"/>
      <c r="AE62" s="34"/>
      <c r="AF62" s="31"/>
      <c r="AG62" s="34"/>
      <c r="AH62" s="37"/>
      <c r="AI62" s="62"/>
    </row>
    <row r="63" spans="1:35" ht="12">
      <c r="A63" s="65"/>
      <c r="B63" s="56"/>
      <c r="C63" s="45" t="s">
        <v>9</v>
      </c>
      <c r="D63" s="27" t="s">
        <v>10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0"/>
      <c r="AD63" s="53"/>
      <c r="AE63" s="34"/>
      <c r="AF63" s="31"/>
      <c r="AG63" s="34"/>
      <c r="AH63" s="37"/>
      <c r="AI63" s="62"/>
    </row>
    <row r="64" spans="1:35" ht="12">
      <c r="A64" s="65"/>
      <c r="B64" s="56"/>
      <c r="C64" s="45"/>
      <c r="D64" s="27" t="s">
        <v>11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50"/>
      <c r="AD64" s="53"/>
      <c r="AE64" s="34"/>
      <c r="AF64" s="31"/>
      <c r="AG64" s="34"/>
      <c r="AH64" s="37"/>
      <c r="AI64" s="62"/>
    </row>
    <row r="65" spans="1:35" ht="12.75" thickBot="1">
      <c r="A65" s="65"/>
      <c r="B65" s="57"/>
      <c r="C65" s="46"/>
      <c r="D65" s="28" t="s">
        <v>12</v>
      </c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1"/>
      <c r="AD65" s="54"/>
      <c r="AE65" s="35"/>
      <c r="AF65" s="32"/>
      <c r="AG65" s="35"/>
      <c r="AH65" s="38"/>
      <c r="AI65" s="62"/>
    </row>
    <row r="66" spans="1:35" ht="12">
      <c r="A66" s="65"/>
      <c r="B66" s="55">
        <v>40030</v>
      </c>
      <c r="C66" s="58" t="s">
        <v>13</v>
      </c>
      <c r="D66" s="59"/>
      <c r="E66" s="60">
        <v>1.6</v>
      </c>
      <c r="F66" s="47"/>
      <c r="G66" s="47">
        <v>1.7</v>
      </c>
      <c r="H66" s="47"/>
      <c r="I66" s="47"/>
      <c r="J66" s="47"/>
      <c r="K66" s="47">
        <v>1.1</v>
      </c>
      <c r="L66" s="47"/>
      <c r="M66" s="47">
        <v>1.2</v>
      </c>
      <c r="N66" s="47"/>
      <c r="O66" s="47"/>
      <c r="P66" s="47"/>
      <c r="Q66" s="47">
        <v>1.9</v>
      </c>
      <c r="R66" s="47"/>
      <c r="S66" s="47"/>
      <c r="T66" s="47">
        <v>1.1</v>
      </c>
      <c r="U66" s="47"/>
      <c r="V66" s="47"/>
      <c r="W66" s="47"/>
      <c r="X66" s="47">
        <v>1.2</v>
      </c>
      <c r="Y66" s="47"/>
      <c r="Z66" s="47"/>
      <c r="AA66" s="47"/>
      <c r="AB66" s="48"/>
      <c r="AC66" s="49">
        <f>AVERAGE(E67:AB67)</f>
        <v>1.42</v>
      </c>
      <c r="AD66" s="52">
        <f>COUNTIF($E67:$AB67,"&lt;=0,6")</f>
        <v>2</v>
      </c>
      <c r="AE66" s="33">
        <f>COUNTIF($E67:$AB67,"&gt;0,6")-COUNTIF($E67:$AB67,"&gt;=0,8")</f>
        <v>0</v>
      </c>
      <c r="AF66" s="30">
        <f>COUNTIF($E67:$AB67,"&gt;0,8")-COUNTIF($E67:$AB67,"&gt;=1,2")</f>
        <v>0</v>
      </c>
      <c r="AG66" s="33">
        <f>COUNTIF($E67:$AB67,"&gt;1,2")-COUNTIF($E67:$AB67,"&gt;=1,6")</f>
        <v>1</v>
      </c>
      <c r="AH66" s="36">
        <f>COUNTIF(E67:AB67,"&gt;1,6")</f>
        <v>3</v>
      </c>
      <c r="AI66" s="62"/>
    </row>
    <row r="67" spans="1:35" ht="12">
      <c r="A67" s="65"/>
      <c r="B67" s="56"/>
      <c r="C67" s="39" t="s">
        <v>14</v>
      </c>
      <c r="D67" s="40"/>
      <c r="E67" s="6"/>
      <c r="F67" s="7"/>
      <c r="G67" s="7">
        <v>1.7</v>
      </c>
      <c r="H67" s="7"/>
      <c r="I67" s="7"/>
      <c r="J67" s="7"/>
      <c r="K67" s="7">
        <v>2.28</v>
      </c>
      <c r="L67" s="7"/>
      <c r="M67" s="7"/>
      <c r="N67" s="7"/>
      <c r="O67" s="7">
        <v>0.53</v>
      </c>
      <c r="P67" s="7"/>
      <c r="Q67" s="7">
        <v>1.32</v>
      </c>
      <c r="R67" s="7"/>
      <c r="S67" s="7"/>
      <c r="T67" s="7"/>
      <c r="U67" s="7">
        <v>2.24</v>
      </c>
      <c r="V67" s="7"/>
      <c r="W67" s="7"/>
      <c r="X67" s="7">
        <v>0.45</v>
      </c>
      <c r="Y67" s="7"/>
      <c r="Z67" s="7"/>
      <c r="AA67" s="7"/>
      <c r="AB67" s="8"/>
      <c r="AC67" s="50"/>
      <c r="AD67" s="53"/>
      <c r="AE67" s="34"/>
      <c r="AF67" s="31"/>
      <c r="AG67" s="34"/>
      <c r="AH67" s="37"/>
      <c r="AI67" s="62"/>
    </row>
    <row r="68" spans="1:35" ht="12">
      <c r="A68" s="65"/>
      <c r="B68" s="56"/>
      <c r="C68" s="41" t="s">
        <v>15</v>
      </c>
      <c r="D68" s="42"/>
      <c r="E68" s="9"/>
      <c r="F68" s="10"/>
      <c r="G68" s="10"/>
      <c r="H68" s="10"/>
      <c r="I68" s="10"/>
      <c r="J68" s="10"/>
      <c r="K68" s="10">
        <v>9</v>
      </c>
      <c r="L68" s="10"/>
      <c r="M68" s="10">
        <v>1</v>
      </c>
      <c r="N68" s="10"/>
      <c r="O68" s="10"/>
      <c r="P68" s="10"/>
      <c r="Q68" s="10">
        <v>10</v>
      </c>
      <c r="R68" s="10"/>
      <c r="S68" s="10"/>
      <c r="T68" s="10"/>
      <c r="U68" s="10">
        <v>4</v>
      </c>
      <c r="V68" s="10"/>
      <c r="W68" s="10"/>
      <c r="X68" s="10">
        <v>10</v>
      </c>
      <c r="Y68" s="10"/>
      <c r="Z68" s="10"/>
      <c r="AA68" s="10"/>
      <c r="AB68" s="11"/>
      <c r="AC68" s="50"/>
      <c r="AD68" s="53"/>
      <c r="AE68" s="34"/>
      <c r="AF68" s="31"/>
      <c r="AG68" s="34"/>
      <c r="AH68" s="37"/>
      <c r="AI68" s="62"/>
    </row>
    <row r="69" spans="1:35" ht="12">
      <c r="A69" s="65"/>
      <c r="B69" s="56"/>
      <c r="C69" s="43" t="s">
        <v>16</v>
      </c>
      <c r="D69" s="44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  <c r="AC69" s="50"/>
      <c r="AD69" s="53"/>
      <c r="AE69" s="34"/>
      <c r="AF69" s="31"/>
      <c r="AG69" s="34"/>
      <c r="AH69" s="37"/>
      <c r="AI69" s="62"/>
    </row>
    <row r="70" spans="1:35" ht="12">
      <c r="A70" s="65"/>
      <c r="B70" s="56"/>
      <c r="C70" s="45" t="s">
        <v>9</v>
      </c>
      <c r="D70" s="27" t="s">
        <v>10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50"/>
      <c r="AD70" s="53"/>
      <c r="AE70" s="34"/>
      <c r="AF70" s="31"/>
      <c r="AG70" s="34"/>
      <c r="AH70" s="37"/>
      <c r="AI70" s="62"/>
    </row>
    <row r="71" spans="1:35" ht="12">
      <c r="A71" s="65"/>
      <c r="B71" s="56"/>
      <c r="C71" s="45"/>
      <c r="D71" s="27" t="s">
        <v>11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50"/>
      <c r="AD71" s="53"/>
      <c r="AE71" s="34"/>
      <c r="AF71" s="31"/>
      <c r="AG71" s="34"/>
      <c r="AH71" s="37"/>
      <c r="AI71" s="62"/>
    </row>
    <row r="72" spans="1:35" ht="12.75" thickBot="1">
      <c r="A72" s="65"/>
      <c r="B72" s="57"/>
      <c r="C72" s="46"/>
      <c r="D72" s="28" t="s">
        <v>12</v>
      </c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51"/>
      <c r="AD72" s="54"/>
      <c r="AE72" s="35"/>
      <c r="AF72" s="32"/>
      <c r="AG72" s="35"/>
      <c r="AH72" s="38"/>
      <c r="AI72" s="62"/>
    </row>
    <row r="73" spans="1:35" ht="12">
      <c r="A73" s="65"/>
      <c r="B73" s="55">
        <v>40031</v>
      </c>
      <c r="C73" s="58" t="s">
        <v>13</v>
      </c>
      <c r="D73" s="59"/>
      <c r="E73" s="60">
        <v>1.6</v>
      </c>
      <c r="F73" s="47"/>
      <c r="G73" s="47">
        <v>1.7</v>
      </c>
      <c r="H73" s="47"/>
      <c r="I73" s="47"/>
      <c r="J73" s="47"/>
      <c r="K73" s="47">
        <v>1.1</v>
      </c>
      <c r="L73" s="47"/>
      <c r="M73" s="47">
        <v>1.2</v>
      </c>
      <c r="N73" s="47"/>
      <c r="O73" s="47"/>
      <c r="P73" s="47"/>
      <c r="Q73" s="47">
        <v>1.9</v>
      </c>
      <c r="R73" s="47"/>
      <c r="S73" s="47"/>
      <c r="T73" s="47">
        <v>1.1</v>
      </c>
      <c r="U73" s="47"/>
      <c r="V73" s="47"/>
      <c r="W73" s="47"/>
      <c r="X73" s="47">
        <v>1.2</v>
      </c>
      <c r="Y73" s="47"/>
      <c r="Z73" s="47"/>
      <c r="AA73" s="47"/>
      <c r="AB73" s="48"/>
      <c r="AC73" s="49">
        <f>AVERAGE(E74:AB74)</f>
        <v>1.42</v>
      </c>
      <c r="AD73" s="52">
        <f>COUNTIF($E74:$AB74,"&lt;=0,6")</f>
        <v>2</v>
      </c>
      <c r="AE73" s="33">
        <f>COUNTIF($E74:$AB74,"&gt;0,6")-COUNTIF($E74:$AB74,"&gt;=0,8")</f>
        <v>0</v>
      </c>
      <c r="AF73" s="30">
        <f>COUNTIF($E74:$AB74,"&gt;0,8")-COUNTIF($E74:$AB74,"&gt;=1,2")</f>
        <v>0</v>
      </c>
      <c r="AG73" s="33">
        <f>COUNTIF($E74:$AB74,"&gt;1,2")-COUNTIF($E74:$AB74,"&gt;=1,6")</f>
        <v>1</v>
      </c>
      <c r="AH73" s="36">
        <f>COUNTIF(E74:AB74,"&gt;1,6")</f>
        <v>3</v>
      </c>
      <c r="AI73" s="62"/>
    </row>
    <row r="74" spans="1:35" ht="12">
      <c r="A74" s="65"/>
      <c r="B74" s="56"/>
      <c r="C74" s="39" t="s">
        <v>14</v>
      </c>
      <c r="D74" s="40"/>
      <c r="E74" s="6"/>
      <c r="F74" s="7"/>
      <c r="G74" s="7">
        <v>1.7</v>
      </c>
      <c r="H74" s="7"/>
      <c r="I74" s="7"/>
      <c r="J74" s="7"/>
      <c r="K74" s="7">
        <v>2.28</v>
      </c>
      <c r="L74" s="7"/>
      <c r="M74" s="7"/>
      <c r="N74" s="7"/>
      <c r="O74" s="7">
        <v>0.53</v>
      </c>
      <c r="P74" s="7"/>
      <c r="Q74" s="7">
        <v>1.32</v>
      </c>
      <c r="R74" s="7"/>
      <c r="S74" s="7"/>
      <c r="T74" s="7"/>
      <c r="U74" s="7">
        <v>2.24</v>
      </c>
      <c r="V74" s="7"/>
      <c r="W74" s="7"/>
      <c r="X74" s="7">
        <v>0.45</v>
      </c>
      <c r="Y74" s="7"/>
      <c r="Z74" s="7"/>
      <c r="AA74" s="7"/>
      <c r="AB74" s="8"/>
      <c r="AC74" s="50"/>
      <c r="AD74" s="53"/>
      <c r="AE74" s="34"/>
      <c r="AF74" s="31"/>
      <c r="AG74" s="34"/>
      <c r="AH74" s="37"/>
      <c r="AI74" s="62"/>
    </row>
    <row r="75" spans="1:35" ht="12">
      <c r="A75" s="65"/>
      <c r="B75" s="56"/>
      <c r="C75" s="41" t="s">
        <v>15</v>
      </c>
      <c r="D75" s="42"/>
      <c r="E75" s="9"/>
      <c r="F75" s="10"/>
      <c r="G75" s="10"/>
      <c r="H75" s="10"/>
      <c r="I75" s="10"/>
      <c r="J75" s="10"/>
      <c r="K75" s="10">
        <v>9</v>
      </c>
      <c r="L75" s="10"/>
      <c r="M75" s="10"/>
      <c r="N75" s="10"/>
      <c r="O75" s="10"/>
      <c r="P75" s="10"/>
      <c r="Q75" s="10">
        <v>10</v>
      </c>
      <c r="R75" s="10"/>
      <c r="S75" s="10"/>
      <c r="T75" s="10"/>
      <c r="U75" s="10">
        <v>4</v>
      </c>
      <c r="V75" s="10"/>
      <c r="W75" s="10"/>
      <c r="X75" s="10">
        <v>10</v>
      </c>
      <c r="Y75" s="10"/>
      <c r="Z75" s="10"/>
      <c r="AA75" s="10"/>
      <c r="AB75" s="11"/>
      <c r="AC75" s="50"/>
      <c r="AD75" s="53"/>
      <c r="AE75" s="34"/>
      <c r="AF75" s="31"/>
      <c r="AG75" s="34"/>
      <c r="AH75" s="37"/>
      <c r="AI75" s="62"/>
    </row>
    <row r="76" spans="1:35" ht="12">
      <c r="A76" s="65"/>
      <c r="B76" s="56"/>
      <c r="C76" s="43" t="s">
        <v>16</v>
      </c>
      <c r="D76" s="44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  <c r="AC76" s="50"/>
      <c r="AD76" s="53"/>
      <c r="AE76" s="34"/>
      <c r="AF76" s="31"/>
      <c r="AG76" s="34"/>
      <c r="AH76" s="37"/>
      <c r="AI76" s="62"/>
    </row>
    <row r="77" spans="1:35" ht="12">
      <c r="A77" s="65"/>
      <c r="B77" s="56"/>
      <c r="C77" s="45" t="s">
        <v>9</v>
      </c>
      <c r="D77" s="27" t="s">
        <v>10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50"/>
      <c r="AD77" s="53"/>
      <c r="AE77" s="34"/>
      <c r="AF77" s="31"/>
      <c r="AG77" s="34"/>
      <c r="AH77" s="37"/>
      <c r="AI77" s="62"/>
    </row>
    <row r="78" spans="1:35" ht="12">
      <c r="A78" s="65"/>
      <c r="B78" s="56"/>
      <c r="C78" s="45"/>
      <c r="D78" s="27" t="s">
        <v>11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50"/>
      <c r="AD78" s="53"/>
      <c r="AE78" s="34"/>
      <c r="AF78" s="31"/>
      <c r="AG78" s="34"/>
      <c r="AH78" s="37"/>
      <c r="AI78" s="62"/>
    </row>
    <row r="79" spans="1:35" ht="12.75" thickBot="1">
      <c r="A79" s="65"/>
      <c r="B79" s="57"/>
      <c r="C79" s="46"/>
      <c r="D79" s="28" t="s">
        <v>12</v>
      </c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51"/>
      <c r="AD79" s="54"/>
      <c r="AE79" s="35"/>
      <c r="AF79" s="32"/>
      <c r="AG79" s="35"/>
      <c r="AH79" s="38"/>
      <c r="AI79" s="62"/>
    </row>
    <row r="80" spans="1:35" ht="12">
      <c r="A80" s="65"/>
      <c r="B80" s="55">
        <v>40032</v>
      </c>
      <c r="C80" s="58" t="s">
        <v>13</v>
      </c>
      <c r="D80" s="59"/>
      <c r="E80" s="60">
        <v>1.6</v>
      </c>
      <c r="F80" s="47"/>
      <c r="G80" s="47">
        <v>1.7</v>
      </c>
      <c r="H80" s="47"/>
      <c r="I80" s="47"/>
      <c r="J80" s="47"/>
      <c r="K80" s="47">
        <v>1.1</v>
      </c>
      <c r="L80" s="47"/>
      <c r="M80" s="47">
        <v>1.2</v>
      </c>
      <c r="N80" s="47"/>
      <c r="O80" s="47"/>
      <c r="P80" s="47"/>
      <c r="Q80" s="47">
        <v>1.9</v>
      </c>
      <c r="R80" s="47"/>
      <c r="S80" s="47"/>
      <c r="T80" s="47">
        <v>1.1</v>
      </c>
      <c r="U80" s="47"/>
      <c r="V80" s="47"/>
      <c r="W80" s="47"/>
      <c r="X80" s="47">
        <v>1.2</v>
      </c>
      <c r="Y80" s="47"/>
      <c r="Z80" s="47"/>
      <c r="AA80" s="47"/>
      <c r="AB80" s="48"/>
      <c r="AC80" s="49">
        <f>AVERAGE(E81:AB81)</f>
        <v>1.42</v>
      </c>
      <c r="AD80" s="52">
        <f>COUNTIF($E81:$AB81,"&lt;=0,6")</f>
        <v>2</v>
      </c>
      <c r="AE80" s="33">
        <f>COUNTIF($E81:$AB81,"&gt;0,6")-COUNTIF($E81:$AB81,"&gt;=0,8")</f>
        <v>0</v>
      </c>
      <c r="AF80" s="30">
        <f>COUNTIF($E81:$AB81,"&gt;0,8")-COUNTIF($E81:$AB81,"&gt;=1,2")</f>
        <v>0</v>
      </c>
      <c r="AG80" s="33">
        <f>COUNTIF($E81:$AB81,"&gt;1,2")-COUNTIF($E81:$AB81,"&gt;=1,6")</f>
        <v>1</v>
      </c>
      <c r="AH80" s="36">
        <f>COUNTIF(E81:AB81,"&gt;1,6")</f>
        <v>3</v>
      </c>
      <c r="AI80" s="62"/>
    </row>
    <row r="81" spans="1:35" ht="12">
      <c r="A81" s="65"/>
      <c r="B81" s="56"/>
      <c r="C81" s="39" t="s">
        <v>14</v>
      </c>
      <c r="D81" s="40"/>
      <c r="E81" s="6"/>
      <c r="F81" s="7"/>
      <c r="G81" s="7">
        <v>1.7</v>
      </c>
      <c r="H81" s="7"/>
      <c r="I81" s="7"/>
      <c r="J81" s="7"/>
      <c r="K81" s="7">
        <v>2.28</v>
      </c>
      <c r="L81" s="7"/>
      <c r="M81" s="7"/>
      <c r="N81" s="7"/>
      <c r="O81" s="7">
        <v>0.53</v>
      </c>
      <c r="P81" s="7"/>
      <c r="Q81" s="7">
        <v>1.32</v>
      </c>
      <c r="R81" s="7"/>
      <c r="S81" s="7"/>
      <c r="T81" s="7"/>
      <c r="U81" s="7">
        <v>2.24</v>
      </c>
      <c r="V81" s="7"/>
      <c r="W81" s="7"/>
      <c r="X81" s="7">
        <v>0.45</v>
      </c>
      <c r="Y81" s="7"/>
      <c r="Z81" s="7"/>
      <c r="AA81" s="7"/>
      <c r="AB81" s="8"/>
      <c r="AC81" s="50"/>
      <c r="AD81" s="53"/>
      <c r="AE81" s="34"/>
      <c r="AF81" s="31"/>
      <c r="AG81" s="34"/>
      <c r="AH81" s="37"/>
      <c r="AI81" s="62"/>
    </row>
    <row r="82" spans="1:35" ht="12">
      <c r="A82" s="65"/>
      <c r="B82" s="56"/>
      <c r="C82" s="41" t="s">
        <v>15</v>
      </c>
      <c r="D82" s="42"/>
      <c r="E82" s="9"/>
      <c r="F82" s="10"/>
      <c r="G82" s="10"/>
      <c r="H82" s="10"/>
      <c r="I82" s="10"/>
      <c r="J82" s="10"/>
      <c r="K82" s="10">
        <v>9</v>
      </c>
      <c r="L82" s="10"/>
      <c r="M82" s="10"/>
      <c r="N82" s="10"/>
      <c r="O82" s="10"/>
      <c r="P82" s="10"/>
      <c r="Q82" s="10">
        <v>10</v>
      </c>
      <c r="R82" s="10"/>
      <c r="S82" s="10"/>
      <c r="T82" s="10"/>
      <c r="U82" s="10">
        <v>4</v>
      </c>
      <c r="V82" s="10"/>
      <c r="W82" s="10"/>
      <c r="X82" s="10">
        <v>10</v>
      </c>
      <c r="Y82" s="10"/>
      <c r="Z82" s="10"/>
      <c r="AA82" s="10"/>
      <c r="AB82" s="11"/>
      <c r="AC82" s="50"/>
      <c r="AD82" s="53"/>
      <c r="AE82" s="34"/>
      <c r="AF82" s="31"/>
      <c r="AG82" s="34"/>
      <c r="AH82" s="37"/>
      <c r="AI82" s="62"/>
    </row>
    <row r="83" spans="1:35" ht="12">
      <c r="A83" s="65"/>
      <c r="B83" s="56"/>
      <c r="C83" s="43" t="s">
        <v>16</v>
      </c>
      <c r="D83" s="44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  <c r="AC83" s="50"/>
      <c r="AD83" s="53"/>
      <c r="AE83" s="34"/>
      <c r="AF83" s="31"/>
      <c r="AG83" s="34"/>
      <c r="AH83" s="37"/>
      <c r="AI83" s="62"/>
    </row>
    <row r="84" spans="1:35" ht="12">
      <c r="A84" s="65"/>
      <c r="B84" s="56"/>
      <c r="C84" s="45" t="s">
        <v>9</v>
      </c>
      <c r="D84" s="27" t="s">
        <v>10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50"/>
      <c r="AD84" s="53"/>
      <c r="AE84" s="34"/>
      <c r="AF84" s="31"/>
      <c r="AG84" s="34"/>
      <c r="AH84" s="37"/>
      <c r="AI84" s="62"/>
    </row>
    <row r="85" spans="1:35" ht="12">
      <c r="A85" s="65"/>
      <c r="B85" s="56"/>
      <c r="C85" s="45"/>
      <c r="D85" s="27" t="s">
        <v>11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50"/>
      <c r="AD85" s="53"/>
      <c r="AE85" s="34"/>
      <c r="AF85" s="31"/>
      <c r="AG85" s="34"/>
      <c r="AH85" s="37"/>
      <c r="AI85" s="62"/>
    </row>
    <row r="86" spans="1:35" ht="12.75" thickBot="1">
      <c r="A86" s="65"/>
      <c r="B86" s="57"/>
      <c r="C86" s="46"/>
      <c r="D86" s="28" t="s">
        <v>12</v>
      </c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51"/>
      <c r="AD86" s="54"/>
      <c r="AE86" s="35"/>
      <c r="AF86" s="32"/>
      <c r="AG86" s="35"/>
      <c r="AH86" s="38"/>
      <c r="AI86" s="62"/>
    </row>
    <row r="87" spans="1:35" ht="12">
      <c r="A87" s="65"/>
      <c r="B87" s="55">
        <v>40033</v>
      </c>
      <c r="C87" s="58" t="s">
        <v>13</v>
      </c>
      <c r="D87" s="59"/>
      <c r="E87" s="60">
        <v>1.6</v>
      </c>
      <c r="F87" s="47"/>
      <c r="G87" s="47">
        <v>1.7</v>
      </c>
      <c r="H87" s="47"/>
      <c r="I87" s="47"/>
      <c r="J87" s="47"/>
      <c r="K87" s="47">
        <v>1.1</v>
      </c>
      <c r="L87" s="47"/>
      <c r="M87" s="47">
        <v>1.2</v>
      </c>
      <c r="N87" s="47"/>
      <c r="O87" s="47"/>
      <c r="P87" s="47"/>
      <c r="Q87" s="47">
        <v>1.9</v>
      </c>
      <c r="R87" s="47"/>
      <c r="S87" s="47"/>
      <c r="T87" s="47">
        <v>1.1</v>
      </c>
      <c r="U87" s="47"/>
      <c r="V87" s="47"/>
      <c r="W87" s="47"/>
      <c r="X87" s="47">
        <v>1.2</v>
      </c>
      <c r="Y87" s="47"/>
      <c r="Z87" s="47"/>
      <c r="AA87" s="47"/>
      <c r="AB87" s="48"/>
      <c r="AC87" s="49">
        <f>AVERAGE(E88:AB88)</f>
        <v>1.42</v>
      </c>
      <c r="AD87" s="52">
        <f>COUNTIF($E88:$AB88,"&lt;=0,6")</f>
        <v>2</v>
      </c>
      <c r="AE87" s="33">
        <f>COUNTIF($E88:$AB88,"&gt;0,6")-COUNTIF($E88:$AB88,"&gt;=0,8")</f>
        <v>0</v>
      </c>
      <c r="AF87" s="30">
        <f>COUNTIF($E88:$AB88,"&gt;0,8")-COUNTIF($E88:$AB88,"&gt;=1,2")</f>
        <v>0</v>
      </c>
      <c r="AG87" s="33">
        <f>COUNTIF($E88:$AB88,"&gt;1,2")-COUNTIF($E88:$AB88,"&gt;=1,6")</f>
        <v>1</v>
      </c>
      <c r="AH87" s="36">
        <f>COUNTIF(E88:AB88,"&gt;1,6")</f>
        <v>3</v>
      </c>
      <c r="AI87" s="62"/>
    </row>
    <row r="88" spans="1:35" ht="12">
      <c r="A88" s="65"/>
      <c r="B88" s="56"/>
      <c r="C88" s="39" t="s">
        <v>14</v>
      </c>
      <c r="D88" s="40"/>
      <c r="E88" s="6"/>
      <c r="F88" s="7"/>
      <c r="G88" s="7">
        <v>1.7</v>
      </c>
      <c r="H88" s="7"/>
      <c r="I88" s="7"/>
      <c r="J88" s="7"/>
      <c r="K88" s="7">
        <v>2.28</v>
      </c>
      <c r="L88" s="7"/>
      <c r="M88" s="7"/>
      <c r="N88" s="7"/>
      <c r="O88" s="7">
        <v>0.53</v>
      </c>
      <c r="P88" s="7"/>
      <c r="Q88" s="7">
        <v>1.32</v>
      </c>
      <c r="R88" s="7"/>
      <c r="S88" s="7"/>
      <c r="T88" s="7"/>
      <c r="U88" s="7">
        <v>2.24</v>
      </c>
      <c r="V88" s="7"/>
      <c r="W88" s="7"/>
      <c r="X88" s="7">
        <v>0.45</v>
      </c>
      <c r="Y88" s="7"/>
      <c r="Z88" s="7"/>
      <c r="AA88" s="7"/>
      <c r="AB88" s="8"/>
      <c r="AC88" s="50"/>
      <c r="AD88" s="53"/>
      <c r="AE88" s="34"/>
      <c r="AF88" s="31"/>
      <c r="AG88" s="34"/>
      <c r="AH88" s="37"/>
      <c r="AI88" s="62"/>
    </row>
    <row r="89" spans="1:35" ht="12">
      <c r="A89" s="65"/>
      <c r="B89" s="56"/>
      <c r="C89" s="41" t="s">
        <v>15</v>
      </c>
      <c r="D89" s="42"/>
      <c r="E89" s="9"/>
      <c r="F89" s="10"/>
      <c r="G89" s="10"/>
      <c r="H89" s="10"/>
      <c r="I89" s="10"/>
      <c r="J89" s="10"/>
      <c r="K89" s="10">
        <v>9</v>
      </c>
      <c r="L89" s="10"/>
      <c r="M89" s="10"/>
      <c r="N89" s="10"/>
      <c r="O89" s="10"/>
      <c r="P89" s="10"/>
      <c r="Q89" s="10">
        <v>10</v>
      </c>
      <c r="R89" s="10"/>
      <c r="S89" s="10"/>
      <c r="T89" s="10"/>
      <c r="U89" s="10">
        <v>4</v>
      </c>
      <c r="V89" s="10"/>
      <c r="W89" s="10"/>
      <c r="X89" s="10">
        <v>10</v>
      </c>
      <c r="Y89" s="10"/>
      <c r="Z89" s="10"/>
      <c r="AA89" s="10"/>
      <c r="AB89" s="11"/>
      <c r="AC89" s="50"/>
      <c r="AD89" s="53"/>
      <c r="AE89" s="34"/>
      <c r="AF89" s="31"/>
      <c r="AG89" s="34"/>
      <c r="AH89" s="37"/>
      <c r="AI89" s="62"/>
    </row>
    <row r="90" spans="1:35" ht="12">
      <c r="A90" s="65"/>
      <c r="B90" s="56"/>
      <c r="C90" s="43" t="s">
        <v>16</v>
      </c>
      <c r="D90" s="44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  <c r="AC90" s="50"/>
      <c r="AD90" s="53"/>
      <c r="AE90" s="34"/>
      <c r="AF90" s="31"/>
      <c r="AG90" s="34"/>
      <c r="AH90" s="37"/>
      <c r="AI90" s="62"/>
    </row>
    <row r="91" spans="1:35" ht="12">
      <c r="A91" s="65"/>
      <c r="B91" s="56"/>
      <c r="C91" s="45" t="s">
        <v>9</v>
      </c>
      <c r="D91" s="27" t="s">
        <v>10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50"/>
      <c r="AD91" s="53"/>
      <c r="AE91" s="34"/>
      <c r="AF91" s="31"/>
      <c r="AG91" s="34"/>
      <c r="AH91" s="37"/>
      <c r="AI91" s="62"/>
    </row>
    <row r="92" spans="1:35" ht="12">
      <c r="A92" s="65"/>
      <c r="B92" s="56"/>
      <c r="C92" s="45"/>
      <c r="D92" s="27" t="s">
        <v>11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50"/>
      <c r="AD92" s="53"/>
      <c r="AE92" s="34"/>
      <c r="AF92" s="31"/>
      <c r="AG92" s="34"/>
      <c r="AH92" s="37"/>
      <c r="AI92" s="62"/>
    </row>
    <row r="93" spans="1:35" ht="12.75" thickBot="1">
      <c r="A93" s="65"/>
      <c r="B93" s="57"/>
      <c r="C93" s="46"/>
      <c r="D93" s="28" t="s">
        <v>12</v>
      </c>
      <c r="E93" s="18"/>
      <c r="F93" s="18"/>
      <c r="G93" s="18"/>
      <c r="H93" s="18"/>
      <c r="I93" s="18"/>
      <c r="J93" s="18"/>
      <c r="K93" s="18"/>
      <c r="L93" s="1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51"/>
      <c r="AD93" s="54"/>
      <c r="AE93" s="35"/>
      <c r="AF93" s="32"/>
      <c r="AG93" s="35"/>
      <c r="AH93" s="38"/>
      <c r="AI93" s="62"/>
    </row>
    <row r="94" spans="1:35" ht="12">
      <c r="A94" s="65"/>
      <c r="B94" s="55">
        <v>40034</v>
      </c>
      <c r="C94" s="58" t="s">
        <v>13</v>
      </c>
      <c r="D94" s="59"/>
      <c r="E94" s="60">
        <v>1.6</v>
      </c>
      <c r="F94" s="47"/>
      <c r="G94" s="47">
        <v>1.7</v>
      </c>
      <c r="H94" s="47"/>
      <c r="I94" s="47"/>
      <c r="J94" s="47"/>
      <c r="K94" s="47">
        <v>1.1</v>
      </c>
      <c r="L94" s="47"/>
      <c r="M94" s="47">
        <v>1.2</v>
      </c>
      <c r="N94" s="47"/>
      <c r="O94" s="47"/>
      <c r="P94" s="47"/>
      <c r="Q94" s="47">
        <v>1.9</v>
      </c>
      <c r="R94" s="47"/>
      <c r="S94" s="47"/>
      <c r="T94" s="47">
        <v>1.1</v>
      </c>
      <c r="U94" s="47"/>
      <c r="V94" s="47"/>
      <c r="W94" s="47"/>
      <c r="X94" s="47">
        <v>1.2</v>
      </c>
      <c r="Y94" s="47"/>
      <c r="Z94" s="47"/>
      <c r="AA94" s="47"/>
      <c r="AB94" s="48"/>
      <c r="AC94" s="49">
        <f>AVERAGE(E95:AB95)</f>
        <v>1.42</v>
      </c>
      <c r="AD94" s="52">
        <f>COUNTIF($E95:$AB95,"&lt;=0,6")</f>
        <v>2</v>
      </c>
      <c r="AE94" s="33">
        <f>COUNTIF($E95:$AB95,"&gt;0,6")-COUNTIF($E95:$AB95,"&gt;=0,8")</f>
        <v>0</v>
      </c>
      <c r="AF94" s="30">
        <f>COUNTIF($E95:$AB95,"&gt;0,8")-COUNTIF($E95:$AB95,"&gt;=1,2")</f>
        <v>0</v>
      </c>
      <c r="AG94" s="33">
        <f>COUNTIF($E95:$AB95,"&gt;1,2")-COUNTIF($E95:$AB95,"&gt;=1,6")</f>
        <v>1</v>
      </c>
      <c r="AH94" s="36">
        <f>COUNTIF(E95:AB95,"&gt;1,6")</f>
        <v>3</v>
      </c>
      <c r="AI94" s="62"/>
    </row>
    <row r="95" spans="1:35" ht="12">
      <c r="A95" s="65"/>
      <c r="B95" s="56"/>
      <c r="C95" s="39" t="s">
        <v>14</v>
      </c>
      <c r="D95" s="40"/>
      <c r="E95" s="6"/>
      <c r="F95" s="7"/>
      <c r="G95" s="7">
        <v>1.7</v>
      </c>
      <c r="H95" s="7"/>
      <c r="I95" s="7"/>
      <c r="J95" s="7"/>
      <c r="K95" s="7">
        <v>2.28</v>
      </c>
      <c r="L95" s="7"/>
      <c r="M95" s="7"/>
      <c r="N95" s="7"/>
      <c r="O95" s="7">
        <v>0.53</v>
      </c>
      <c r="P95" s="7"/>
      <c r="Q95" s="7">
        <v>1.32</v>
      </c>
      <c r="R95" s="7"/>
      <c r="S95" s="7"/>
      <c r="T95" s="7"/>
      <c r="U95" s="7">
        <v>2.24</v>
      </c>
      <c r="V95" s="7"/>
      <c r="W95" s="7"/>
      <c r="X95" s="7">
        <v>0.45</v>
      </c>
      <c r="Y95" s="7"/>
      <c r="Z95" s="7"/>
      <c r="AA95" s="7"/>
      <c r="AB95" s="8"/>
      <c r="AC95" s="50"/>
      <c r="AD95" s="53"/>
      <c r="AE95" s="34"/>
      <c r="AF95" s="31"/>
      <c r="AG95" s="34"/>
      <c r="AH95" s="37"/>
      <c r="AI95" s="62"/>
    </row>
    <row r="96" spans="1:35" ht="12">
      <c r="A96" s="65"/>
      <c r="B96" s="56"/>
      <c r="C96" s="41" t="s">
        <v>15</v>
      </c>
      <c r="D96" s="42"/>
      <c r="E96" s="9"/>
      <c r="F96" s="10"/>
      <c r="G96" s="10"/>
      <c r="H96" s="10"/>
      <c r="I96" s="10"/>
      <c r="J96" s="10"/>
      <c r="K96" s="10">
        <v>9</v>
      </c>
      <c r="L96" s="10"/>
      <c r="M96" s="10"/>
      <c r="N96" s="10"/>
      <c r="O96" s="10"/>
      <c r="P96" s="10"/>
      <c r="Q96" s="10">
        <v>10</v>
      </c>
      <c r="R96" s="10"/>
      <c r="S96" s="10"/>
      <c r="T96" s="10"/>
      <c r="U96" s="10">
        <v>4</v>
      </c>
      <c r="V96" s="10"/>
      <c r="W96" s="10"/>
      <c r="X96" s="10">
        <v>10</v>
      </c>
      <c r="Y96" s="10"/>
      <c r="Z96" s="10"/>
      <c r="AA96" s="10"/>
      <c r="AB96" s="11"/>
      <c r="AC96" s="50"/>
      <c r="AD96" s="53"/>
      <c r="AE96" s="34"/>
      <c r="AF96" s="31"/>
      <c r="AG96" s="34"/>
      <c r="AH96" s="37"/>
      <c r="AI96" s="62"/>
    </row>
    <row r="97" spans="1:35" ht="12">
      <c r="A97" s="65"/>
      <c r="B97" s="56"/>
      <c r="C97" s="43" t="s">
        <v>16</v>
      </c>
      <c r="D97" s="44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  <c r="AC97" s="50"/>
      <c r="AD97" s="53"/>
      <c r="AE97" s="34"/>
      <c r="AF97" s="31"/>
      <c r="AG97" s="34"/>
      <c r="AH97" s="37"/>
      <c r="AI97" s="62"/>
    </row>
    <row r="98" spans="1:35" ht="12">
      <c r="A98" s="65"/>
      <c r="B98" s="56"/>
      <c r="C98" s="45" t="s">
        <v>9</v>
      </c>
      <c r="D98" s="27" t="s">
        <v>10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50"/>
      <c r="AD98" s="53"/>
      <c r="AE98" s="34"/>
      <c r="AF98" s="31"/>
      <c r="AG98" s="34"/>
      <c r="AH98" s="37"/>
      <c r="AI98" s="62"/>
    </row>
    <row r="99" spans="1:35" ht="12">
      <c r="A99" s="65"/>
      <c r="B99" s="56"/>
      <c r="C99" s="45"/>
      <c r="D99" s="27" t="s">
        <v>11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50"/>
      <c r="AD99" s="53"/>
      <c r="AE99" s="34"/>
      <c r="AF99" s="31"/>
      <c r="AG99" s="34"/>
      <c r="AH99" s="37"/>
      <c r="AI99" s="62"/>
    </row>
    <row r="100" spans="1:35" ht="12.75" thickBot="1">
      <c r="A100" s="66"/>
      <c r="B100" s="57"/>
      <c r="C100" s="46"/>
      <c r="D100" s="28" t="s">
        <v>12</v>
      </c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51"/>
      <c r="AD100" s="54"/>
      <c r="AE100" s="35"/>
      <c r="AF100" s="32"/>
      <c r="AG100" s="35"/>
      <c r="AH100" s="38"/>
      <c r="AI100" s="63"/>
    </row>
    <row r="101" spans="1:35" ht="12">
      <c r="A101" s="64">
        <v>33</v>
      </c>
      <c r="B101" s="55">
        <v>40035</v>
      </c>
      <c r="C101" s="58" t="s">
        <v>13</v>
      </c>
      <c r="D101" s="59"/>
      <c r="E101" s="60">
        <v>1.6</v>
      </c>
      <c r="F101" s="47"/>
      <c r="G101" s="47">
        <v>1.7</v>
      </c>
      <c r="H101" s="47"/>
      <c r="I101" s="47"/>
      <c r="J101" s="47"/>
      <c r="K101" s="47">
        <v>1.1</v>
      </c>
      <c r="L101" s="47"/>
      <c r="M101" s="47">
        <v>1.2</v>
      </c>
      <c r="N101" s="47"/>
      <c r="O101" s="47"/>
      <c r="P101" s="47"/>
      <c r="Q101" s="47">
        <v>1.9</v>
      </c>
      <c r="R101" s="47"/>
      <c r="S101" s="47"/>
      <c r="T101" s="47">
        <v>1.1</v>
      </c>
      <c r="U101" s="47"/>
      <c r="V101" s="47"/>
      <c r="W101" s="47"/>
      <c r="X101" s="47">
        <v>1.2</v>
      </c>
      <c r="Y101" s="47"/>
      <c r="Z101" s="47"/>
      <c r="AA101" s="47"/>
      <c r="AB101" s="48"/>
      <c r="AC101" s="49">
        <f>AVERAGE(E102:AB102)</f>
        <v>1.42</v>
      </c>
      <c r="AD101" s="52">
        <f>COUNTIF($E102:$AB102,"&lt;=0,6")</f>
        <v>2</v>
      </c>
      <c r="AE101" s="33">
        <f>COUNTIF($E102:$AB102,"&gt;0,6")-COUNTIF($E102:$AB102,"&gt;=0,8")</f>
        <v>0</v>
      </c>
      <c r="AF101" s="30">
        <f>COUNTIF($E102:$AB102,"&gt;0,8")-COUNTIF($E102:$AB102,"&gt;=1,2")</f>
        <v>0</v>
      </c>
      <c r="AG101" s="33">
        <f>COUNTIF($E102:$AB102,"&gt;1,2")-COUNTIF($E102:$AB102,"&gt;=1,6")</f>
        <v>1</v>
      </c>
      <c r="AH101" s="36">
        <f>COUNTIF(E102:AB102,"&gt;1,6")</f>
        <v>3</v>
      </c>
      <c r="AI101" s="61">
        <f>AVERAGE(AC101:AC149)</f>
        <v>1.42</v>
      </c>
    </row>
    <row r="102" spans="1:35" ht="12">
      <c r="A102" s="65"/>
      <c r="B102" s="56"/>
      <c r="C102" s="39" t="s">
        <v>14</v>
      </c>
      <c r="D102" s="40"/>
      <c r="E102" s="6"/>
      <c r="F102" s="7"/>
      <c r="G102" s="7">
        <v>1.7</v>
      </c>
      <c r="H102" s="7"/>
      <c r="I102" s="7"/>
      <c r="J102" s="7"/>
      <c r="K102" s="7">
        <v>2.28</v>
      </c>
      <c r="L102" s="7"/>
      <c r="M102" s="7"/>
      <c r="N102" s="7"/>
      <c r="O102" s="7">
        <v>0.53</v>
      </c>
      <c r="P102" s="7"/>
      <c r="Q102" s="7">
        <v>1.32</v>
      </c>
      <c r="R102" s="7"/>
      <c r="S102" s="7"/>
      <c r="T102" s="7"/>
      <c r="U102" s="7">
        <v>2.24</v>
      </c>
      <c r="V102" s="7"/>
      <c r="W102" s="7"/>
      <c r="X102" s="7">
        <v>0.45</v>
      </c>
      <c r="Y102" s="7"/>
      <c r="Z102" s="7"/>
      <c r="AA102" s="7"/>
      <c r="AB102" s="8"/>
      <c r="AC102" s="50"/>
      <c r="AD102" s="53"/>
      <c r="AE102" s="34"/>
      <c r="AF102" s="31"/>
      <c r="AG102" s="34"/>
      <c r="AH102" s="37"/>
      <c r="AI102" s="62"/>
    </row>
    <row r="103" spans="1:35" ht="12">
      <c r="A103" s="65"/>
      <c r="B103" s="56"/>
      <c r="C103" s="41" t="s">
        <v>15</v>
      </c>
      <c r="D103" s="42"/>
      <c r="E103" s="9"/>
      <c r="F103" s="10"/>
      <c r="G103" s="10"/>
      <c r="H103" s="10"/>
      <c r="I103" s="10"/>
      <c r="J103" s="10"/>
      <c r="K103" s="10">
        <v>9</v>
      </c>
      <c r="L103" s="10"/>
      <c r="M103" s="10"/>
      <c r="N103" s="10"/>
      <c r="O103" s="10"/>
      <c r="P103" s="10"/>
      <c r="Q103" s="10">
        <v>10</v>
      </c>
      <c r="R103" s="10"/>
      <c r="S103" s="10"/>
      <c r="T103" s="10"/>
      <c r="U103" s="10">
        <v>4</v>
      </c>
      <c r="V103" s="10"/>
      <c r="W103" s="10"/>
      <c r="X103" s="10">
        <v>10</v>
      </c>
      <c r="Y103" s="10"/>
      <c r="Z103" s="10"/>
      <c r="AA103" s="10"/>
      <c r="AB103" s="11"/>
      <c r="AC103" s="50"/>
      <c r="AD103" s="53"/>
      <c r="AE103" s="34"/>
      <c r="AF103" s="31"/>
      <c r="AG103" s="34"/>
      <c r="AH103" s="37"/>
      <c r="AI103" s="62"/>
    </row>
    <row r="104" spans="1:35" ht="12">
      <c r="A104" s="65"/>
      <c r="B104" s="56"/>
      <c r="C104" s="43" t="s">
        <v>16</v>
      </c>
      <c r="D104" s="4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  <c r="AC104" s="50"/>
      <c r="AD104" s="53"/>
      <c r="AE104" s="34"/>
      <c r="AF104" s="31"/>
      <c r="AG104" s="34"/>
      <c r="AH104" s="37"/>
      <c r="AI104" s="62"/>
    </row>
    <row r="105" spans="1:35" ht="12">
      <c r="A105" s="65"/>
      <c r="B105" s="56"/>
      <c r="C105" s="45" t="s">
        <v>9</v>
      </c>
      <c r="D105" s="27" t="s">
        <v>10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50"/>
      <c r="AD105" s="53"/>
      <c r="AE105" s="34"/>
      <c r="AF105" s="31"/>
      <c r="AG105" s="34"/>
      <c r="AH105" s="37"/>
      <c r="AI105" s="62"/>
    </row>
    <row r="106" spans="1:35" ht="12">
      <c r="A106" s="65"/>
      <c r="B106" s="56"/>
      <c r="C106" s="45"/>
      <c r="D106" s="27" t="s">
        <v>11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50"/>
      <c r="AD106" s="53"/>
      <c r="AE106" s="34"/>
      <c r="AF106" s="31"/>
      <c r="AG106" s="34"/>
      <c r="AH106" s="37"/>
      <c r="AI106" s="62"/>
    </row>
    <row r="107" spans="1:35" ht="12.75" thickBot="1">
      <c r="A107" s="65"/>
      <c r="B107" s="57"/>
      <c r="C107" s="46"/>
      <c r="D107" s="28" t="s">
        <v>12</v>
      </c>
      <c r="E107" s="18"/>
      <c r="F107" s="18"/>
      <c r="G107" s="18"/>
      <c r="H107" s="18"/>
      <c r="I107" s="18"/>
      <c r="J107" s="18"/>
      <c r="K107" s="18"/>
      <c r="L107" s="19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51"/>
      <c r="AD107" s="54"/>
      <c r="AE107" s="35"/>
      <c r="AF107" s="32"/>
      <c r="AG107" s="35"/>
      <c r="AH107" s="38"/>
      <c r="AI107" s="62"/>
    </row>
    <row r="108" spans="1:35" ht="12">
      <c r="A108" s="65"/>
      <c r="B108" s="55">
        <v>40036</v>
      </c>
      <c r="C108" s="58" t="s">
        <v>13</v>
      </c>
      <c r="D108" s="59"/>
      <c r="E108" s="60">
        <v>1.6</v>
      </c>
      <c r="F108" s="47"/>
      <c r="G108" s="47">
        <v>1.7</v>
      </c>
      <c r="H108" s="47"/>
      <c r="I108" s="47"/>
      <c r="J108" s="47"/>
      <c r="K108" s="47">
        <v>1.1</v>
      </c>
      <c r="L108" s="47"/>
      <c r="M108" s="47">
        <v>1.2</v>
      </c>
      <c r="N108" s="47"/>
      <c r="O108" s="47"/>
      <c r="P108" s="47"/>
      <c r="Q108" s="47">
        <v>1.9</v>
      </c>
      <c r="R108" s="47"/>
      <c r="S108" s="47"/>
      <c r="T108" s="47">
        <v>1.1</v>
      </c>
      <c r="U108" s="47"/>
      <c r="V108" s="47"/>
      <c r="W108" s="47"/>
      <c r="X108" s="47">
        <v>1.2</v>
      </c>
      <c r="Y108" s="47"/>
      <c r="Z108" s="47"/>
      <c r="AA108" s="47"/>
      <c r="AB108" s="48"/>
      <c r="AC108" s="49">
        <f>AVERAGE(E109:AB109)</f>
        <v>1.42</v>
      </c>
      <c r="AD108" s="52">
        <f>COUNTIF($E109:$AB109,"&lt;=0,6")</f>
        <v>2</v>
      </c>
      <c r="AE108" s="33">
        <f>COUNTIF($E109:$AB109,"&gt;0,6")-COUNTIF($E109:$AB109,"&gt;=0,8")</f>
        <v>0</v>
      </c>
      <c r="AF108" s="30">
        <f>COUNTIF($E109:$AB109,"&gt;0,8")-COUNTIF($E109:$AB109,"&gt;=1,2")</f>
        <v>0</v>
      </c>
      <c r="AG108" s="33">
        <f>COUNTIF($E109:$AB109,"&gt;1,2")-COUNTIF($E109:$AB109,"&gt;=1,6")</f>
        <v>1</v>
      </c>
      <c r="AH108" s="36">
        <f>COUNTIF(E109:AB109,"&gt;1,6")</f>
        <v>3</v>
      </c>
      <c r="AI108" s="62"/>
    </row>
    <row r="109" spans="1:35" ht="12">
      <c r="A109" s="65"/>
      <c r="B109" s="56"/>
      <c r="C109" s="39" t="s">
        <v>14</v>
      </c>
      <c r="D109" s="40"/>
      <c r="E109" s="6"/>
      <c r="F109" s="7"/>
      <c r="G109" s="7">
        <v>1.7</v>
      </c>
      <c r="H109" s="7"/>
      <c r="I109" s="7"/>
      <c r="J109" s="7"/>
      <c r="K109" s="7">
        <v>2.28</v>
      </c>
      <c r="L109" s="7"/>
      <c r="M109" s="7"/>
      <c r="N109" s="7"/>
      <c r="O109" s="7">
        <v>0.53</v>
      </c>
      <c r="P109" s="7"/>
      <c r="Q109" s="7">
        <v>1.32</v>
      </c>
      <c r="R109" s="7"/>
      <c r="S109" s="7"/>
      <c r="T109" s="7"/>
      <c r="U109" s="7">
        <v>2.24</v>
      </c>
      <c r="V109" s="7"/>
      <c r="W109" s="7"/>
      <c r="X109" s="7">
        <v>0.45</v>
      </c>
      <c r="Y109" s="7"/>
      <c r="Z109" s="7"/>
      <c r="AA109" s="7"/>
      <c r="AB109" s="8"/>
      <c r="AC109" s="50"/>
      <c r="AD109" s="53"/>
      <c r="AE109" s="34"/>
      <c r="AF109" s="31"/>
      <c r="AG109" s="34"/>
      <c r="AH109" s="37"/>
      <c r="AI109" s="62"/>
    </row>
    <row r="110" spans="1:35" ht="12">
      <c r="A110" s="65"/>
      <c r="B110" s="56"/>
      <c r="C110" s="41" t="s">
        <v>15</v>
      </c>
      <c r="D110" s="42"/>
      <c r="E110" s="9"/>
      <c r="F110" s="10"/>
      <c r="G110" s="10"/>
      <c r="H110" s="10"/>
      <c r="I110" s="10"/>
      <c r="J110" s="10"/>
      <c r="K110" s="10">
        <v>9</v>
      </c>
      <c r="L110" s="10"/>
      <c r="M110" s="10"/>
      <c r="N110" s="10"/>
      <c r="O110" s="10"/>
      <c r="P110" s="10"/>
      <c r="Q110" s="10">
        <v>10</v>
      </c>
      <c r="R110" s="10"/>
      <c r="S110" s="10"/>
      <c r="T110" s="10"/>
      <c r="U110" s="10">
        <v>4</v>
      </c>
      <c r="V110" s="10"/>
      <c r="W110" s="10"/>
      <c r="X110" s="10">
        <v>10</v>
      </c>
      <c r="Y110" s="10"/>
      <c r="Z110" s="10"/>
      <c r="AA110" s="10"/>
      <c r="AB110" s="11"/>
      <c r="AC110" s="50"/>
      <c r="AD110" s="53"/>
      <c r="AE110" s="34"/>
      <c r="AF110" s="31"/>
      <c r="AG110" s="34"/>
      <c r="AH110" s="37"/>
      <c r="AI110" s="62"/>
    </row>
    <row r="111" spans="1:35" ht="12">
      <c r="A111" s="65"/>
      <c r="B111" s="56"/>
      <c r="C111" s="43" t="s">
        <v>16</v>
      </c>
      <c r="D111" s="44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5"/>
      <c r="AC111" s="50"/>
      <c r="AD111" s="53"/>
      <c r="AE111" s="34"/>
      <c r="AF111" s="31"/>
      <c r="AG111" s="34"/>
      <c r="AH111" s="37"/>
      <c r="AI111" s="62"/>
    </row>
    <row r="112" spans="1:35" ht="12">
      <c r="A112" s="65"/>
      <c r="B112" s="56"/>
      <c r="C112" s="45" t="s">
        <v>9</v>
      </c>
      <c r="D112" s="27" t="s">
        <v>10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50"/>
      <c r="AD112" s="53"/>
      <c r="AE112" s="34"/>
      <c r="AF112" s="31"/>
      <c r="AG112" s="34"/>
      <c r="AH112" s="37"/>
      <c r="AI112" s="62"/>
    </row>
    <row r="113" spans="1:35" ht="12">
      <c r="A113" s="65"/>
      <c r="B113" s="56"/>
      <c r="C113" s="45"/>
      <c r="D113" s="27" t="s">
        <v>11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50"/>
      <c r="AD113" s="53"/>
      <c r="AE113" s="34"/>
      <c r="AF113" s="31"/>
      <c r="AG113" s="34"/>
      <c r="AH113" s="37"/>
      <c r="AI113" s="62"/>
    </row>
    <row r="114" spans="1:35" ht="12.75" thickBot="1">
      <c r="A114" s="65"/>
      <c r="B114" s="57"/>
      <c r="C114" s="46"/>
      <c r="D114" s="28" t="s">
        <v>12</v>
      </c>
      <c r="E114" s="18"/>
      <c r="F114" s="18"/>
      <c r="G114" s="18"/>
      <c r="H114" s="18"/>
      <c r="I114" s="18"/>
      <c r="J114" s="18"/>
      <c r="K114" s="18"/>
      <c r="L114" s="19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51"/>
      <c r="AD114" s="54"/>
      <c r="AE114" s="35"/>
      <c r="AF114" s="32"/>
      <c r="AG114" s="35"/>
      <c r="AH114" s="38"/>
      <c r="AI114" s="62"/>
    </row>
    <row r="115" spans="1:35" ht="12">
      <c r="A115" s="65"/>
      <c r="B115" s="55">
        <v>40037</v>
      </c>
      <c r="C115" s="58" t="s">
        <v>13</v>
      </c>
      <c r="D115" s="59"/>
      <c r="E115" s="60">
        <v>1.6</v>
      </c>
      <c r="F115" s="47"/>
      <c r="G115" s="47">
        <v>1.7</v>
      </c>
      <c r="H115" s="47"/>
      <c r="I115" s="47"/>
      <c r="J115" s="47"/>
      <c r="K115" s="47">
        <v>1.1</v>
      </c>
      <c r="L115" s="47"/>
      <c r="M115" s="47">
        <v>1.2</v>
      </c>
      <c r="N115" s="47"/>
      <c r="O115" s="47"/>
      <c r="P115" s="47"/>
      <c r="Q115" s="47">
        <v>1.9</v>
      </c>
      <c r="R115" s="47"/>
      <c r="S115" s="47"/>
      <c r="T115" s="47">
        <v>1.1</v>
      </c>
      <c r="U115" s="47"/>
      <c r="V115" s="47"/>
      <c r="W115" s="47"/>
      <c r="X115" s="47">
        <v>1.2</v>
      </c>
      <c r="Y115" s="47"/>
      <c r="Z115" s="47"/>
      <c r="AA115" s="47"/>
      <c r="AB115" s="48"/>
      <c r="AC115" s="49">
        <f>AVERAGE(E116:AB116)</f>
        <v>1.42</v>
      </c>
      <c r="AD115" s="52">
        <f>COUNTIF($E116:$AB116,"&lt;=0,6")</f>
        <v>2</v>
      </c>
      <c r="AE115" s="33">
        <f>COUNTIF($E116:$AB116,"&gt;0,6")-COUNTIF($E116:$AB116,"&gt;=0,8")</f>
        <v>0</v>
      </c>
      <c r="AF115" s="30">
        <f>COUNTIF($E116:$AB116,"&gt;0,8")-COUNTIF($E116:$AB116,"&gt;=1,2")</f>
        <v>0</v>
      </c>
      <c r="AG115" s="33">
        <f>COUNTIF($E116:$AB116,"&gt;1,2")-COUNTIF($E116:$AB116,"&gt;=1,6")</f>
        <v>1</v>
      </c>
      <c r="AH115" s="36">
        <f>COUNTIF(E116:AB116,"&gt;1,6")</f>
        <v>3</v>
      </c>
      <c r="AI115" s="62"/>
    </row>
    <row r="116" spans="1:35" ht="12">
      <c r="A116" s="65"/>
      <c r="B116" s="56"/>
      <c r="C116" s="39" t="s">
        <v>14</v>
      </c>
      <c r="D116" s="40"/>
      <c r="E116" s="6"/>
      <c r="F116" s="7"/>
      <c r="G116" s="7">
        <v>1.7</v>
      </c>
      <c r="H116" s="7"/>
      <c r="I116" s="7"/>
      <c r="J116" s="7"/>
      <c r="K116" s="7">
        <v>2.28</v>
      </c>
      <c r="L116" s="7"/>
      <c r="M116" s="7"/>
      <c r="N116" s="7"/>
      <c r="O116" s="7">
        <v>0.53</v>
      </c>
      <c r="P116" s="7"/>
      <c r="Q116" s="7">
        <v>1.32</v>
      </c>
      <c r="R116" s="7"/>
      <c r="S116" s="7"/>
      <c r="T116" s="7"/>
      <c r="U116" s="7">
        <v>2.24</v>
      </c>
      <c r="V116" s="7"/>
      <c r="W116" s="7"/>
      <c r="X116" s="7">
        <v>0.45</v>
      </c>
      <c r="Y116" s="7"/>
      <c r="Z116" s="7"/>
      <c r="AA116" s="7"/>
      <c r="AB116" s="8"/>
      <c r="AC116" s="50"/>
      <c r="AD116" s="53"/>
      <c r="AE116" s="34"/>
      <c r="AF116" s="31"/>
      <c r="AG116" s="34"/>
      <c r="AH116" s="37"/>
      <c r="AI116" s="62"/>
    </row>
    <row r="117" spans="1:35" ht="12">
      <c r="A117" s="65"/>
      <c r="B117" s="56"/>
      <c r="C117" s="41" t="s">
        <v>15</v>
      </c>
      <c r="D117" s="42"/>
      <c r="E117" s="9"/>
      <c r="F117" s="10"/>
      <c r="G117" s="10"/>
      <c r="H117" s="10"/>
      <c r="I117" s="10"/>
      <c r="J117" s="10"/>
      <c r="K117" s="10">
        <v>9</v>
      </c>
      <c r="L117" s="10"/>
      <c r="M117" s="10">
        <v>1</v>
      </c>
      <c r="N117" s="10"/>
      <c r="O117" s="10"/>
      <c r="P117" s="10"/>
      <c r="Q117" s="10">
        <v>10</v>
      </c>
      <c r="R117" s="10"/>
      <c r="S117" s="10"/>
      <c r="T117" s="10"/>
      <c r="U117" s="10">
        <v>4</v>
      </c>
      <c r="V117" s="10"/>
      <c r="W117" s="10"/>
      <c r="X117" s="10">
        <v>10</v>
      </c>
      <c r="Y117" s="10"/>
      <c r="Z117" s="10"/>
      <c r="AA117" s="10"/>
      <c r="AB117" s="11"/>
      <c r="AC117" s="50"/>
      <c r="AD117" s="53"/>
      <c r="AE117" s="34"/>
      <c r="AF117" s="31"/>
      <c r="AG117" s="34"/>
      <c r="AH117" s="37"/>
      <c r="AI117" s="62"/>
    </row>
    <row r="118" spans="1:35" ht="12">
      <c r="A118" s="65"/>
      <c r="B118" s="56"/>
      <c r="C118" s="43" t="s">
        <v>16</v>
      </c>
      <c r="D118" s="44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5"/>
      <c r="AC118" s="50"/>
      <c r="AD118" s="53"/>
      <c r="AE118" s="34"/>
      <c r="AF118" s="31"/>
      <c r="AG118" s="34"/>
      <c r="AH118" s="37"/>
      <c r="AI118" s="62"/>
    </row>
    <row r="119" spans="1:35" ht="12">
      <c r="A119" s="65"/>
      <c r="B119" s="56"/>
      <c r="C119" s="45" t="s">
        <v>9</v>
      </c>
      <c r="D119" s="27" t="s">
        <v>10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50"/>
      <c r="AD119" s="53"/>
      <c r="AE119" s="34"/>
      <c r="AF119" s="31"/>
      <c r="AG119" s="34"/>
      <c r="AH119" s="37"/>
      <c r="AI119" s="62"/>
    </row>
    <row r="120" spans="1:35" ht="12">
      <c r="A120" s="65"/>
      <c r="B120" s="56"/>
      <c r="C120" s="45"/>
      <c r="D120" s="27" t="s">
        <v>11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50"/>
      <c r="AD120" s="53"/>
      <c r="AE120" s="34"/>
      <c r="AF120" s="31"/>
      <c r="AG120" s="34"/>
      <c r="AH120" s="37"/>
      <c r="AI120" s="62"/>
    </row>
    <row r="121" spans="1:35" ht="12.75" thickBot="1">
      <c r="A121" s="65"/>
      <c r="B121" s="57"/>
      <c r="C121" s="46"/>
      <c r="D121" s="28" t="s">
        <v>12</v>
      </c>
      <c r="E121" s="18"/>
      <c r="F121" s="18"/>
      <c r="G121" s="18"/>
      <c r="H121" s="18"/>
      <c r="I121" s="18"/>
      <c r="J121" s="18"/>
      <c r="K121" s="18"/>
      <c r="L121" s="19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51"/>
      <c r="AD121" s="54"/>
      <c r="AE121" s="35"/>
      <c r="AF121" s="32"/>
      <c r="AG121" s="35"/>
      <c r="AH121" s="38"/>
      <c r="AI121" s="62"/>
    </row>
    <row r="122" spans="1:35" ht="12">
      <c r="A122" s="65"/>
      <c r="B122" s="55">
        <v>40038</v>
      </c>
      <c r="C122" s="58" t="s">
        <v>13</v>
      </c>
      <c r="D122" s="59"/>
      <c r="E122" s="60">
        <v>1.6</v>
      </c>
      <c r="F122" s="47"/>
      <c r="G122" s="47">
        <v>1.7</v>
      </c>
      <c r="H122" s="47"/>
      <c r="I122" s="47"/>
      <c r="J122" s="47"/>
      <c r="K122" s="47">
        <v>1.1</v>
      </c>
      <c r="L122" s="47"/>
      <c r="M122" s="47">
        <v>1.2</v>
      </c>
      <c r="N122" s="47"/>
      <c r="O122" s="47"/>
      <c r="P122" s="47"/>
      <c r="Q122" s="47">
        <v>1.9</v>
      </c>
      <c r="R122" s="47"/>
      <c r="S122" s="47"/>
      <c r="T122" s="47">
        <v>1.1</v>
      </c>
      <c r="U122" s="47"/>
      <c r="V122" s="47"/>
      <c r="W122" s="47"/>
      <c r="X122" s="47">
        <v>1.2</v>
      </c>
      <c r="Y122" s="47"/>
      <c r="Z122" s="47"/>
      <c r="AA122" s="47"/>
      <c r="AB122" s="48"/>
      <c r="AC122" s="49">
        <f>AVERAGE(E123:AB123)</f>
        <v>1.42</v>
      </c>
      <c r="AD122" s="52">
        <f>COUNTIF($E123:$AB123,"&lt;=0,6")</f>
        <v>2</v>
      </c>
      <c r="AE122" s="33">
        <f>COUNTIF($E123:$AB123,"&gt;0,6")-COUNTIF($E123:$AB123,"&gt;=0,8")</f>
        <v>0</v>
      </c>
      <c r="AF122" s="30">
        <f>COUNTIF($E123:$AB123,"&gt;0,8")-COUNTIF($E123:$AB123,"&gt;=1,2")</f>
        <v>0</v>
      </c>
      <c r="AG122" s="33">
        <f>COUNTIF($E123:$AB123,"&gt;1,2")-COUNTIF($E123:$AB123,"&gt;=1,6")</f>
        <v>1</v>
      </c>
      <c r="AH122" s="36">
        <f>COUNTIF(E123:AB123,"&gt;1,6")</f>
        <v>3</v>
      </c>
      <c r="AI122" s="62"/>
    </row>
    <row r="123" spans="1:35" ht="12">
      <c r="A123" s="65"/>
      <c r="B123" s="56"/>
      <c r="C123" s="39" t="s">
        <v>14</v>
      </c>
      <c r="D123" s="40"/>
      <c r="E123" s="6"/>
      <c r="F123" s="7"/>
      <c r="G123" s="7">
        <v>1.7</v>
      </c>
      <c r="H123" s="7"/>
      <c r="I123" s="7"/>
      <c r="J123" s="7"/>
      <c r="K123" s="7">
        <v>2.28</v>
      </c>
      <c r="L123" s="7"/>
      <c r="M123" s="7"/>
      <c r="N123" s="7"/>
      <c r="O123" s="7">
        <v>0.53</v>
      </c>
      <c r="P123" s="7"/>
      <c r="Q123" s="7">
        <v>1.32</v>
      </c>
      <c r="R123" s="7"/>
      <c r="S123" s="7"/>
      <c r="T123" s="7"/>
      <c r="U123" s="7">
        <v>2.24</v>
      </c>
      <c r="V123" s="7"/>
      <c r="W123" s="7"/>
      <c r="X123" s="7">
        <v>0.45</v>
      </c>
      <c r="Y123" s="7"/>
      <c r="Z123" s="7"/>
      <c r="AA123" s="7"/>
      <c r="AB123" s="8"/>
      <c r="AC123" s="50"/>
      <c r="AD123" s="53"/>
      <c r="AE123" s="34"/>
      <c r="AF123" s="31"/>
      <c r="AG123" s="34"/>
      <c r="AH123" s="37"/>
      <c r="AI123" s="62"/>
    </row>
    <row r="124" spans="1:35" ht="12">
      <c r="A124" s="65"/>
      <c r="B124" s="56"/>
      <c r="C124" s="41" t="s">
        <v>15</v>
      </c>
      <c r="D124" s="42"/>
      <c r="E124" s="9"/>
      <c r="F124" s="10"/>
      <c r="G124" s="10"/>
      <c r="H124" s="10"/>
      <c r="I124" s="10"/>
      <c r="J124" s="10"/>
      <c r="K124" s="10">
        <v>9</v>
      </c>
      <c r="L124" s="10"/>
      <c r="M124" s="10"/>
      <c r="N124" s="10"/>
      <c r="O124" s="10"/>
      <c r="P124" s="10"/>
      <c r="Q124" s="10">
        <v>10</v>
      </c>
      <c r="R124" s="10"/>
      <c r="S124" s="10"/>
      <c r="T124" s="10"/>
      <c r="U124" s="10">
        <v>4</v>
      </c>
      <c r="V124" s="10"/>
      <c r="W124" s="10"/>
      <c r="X124" s="10">
        <v>10</v>
      </c>
      <c r="Y124" s="10"/>
      <c r="Z124" s="10"/>
      <c r="AA124" s="10"/>
      <c r="AB124" s="11"/>
      <c r="AC124" s="50"/>
      <c r="AD124" s="53"/>
      <c r="AE124" s="34"/>
      <c r="AF124" s="31"/>
      <c r="AG124" s="34"/>
      <c r="AH124" s="37"/>
      <c r="AI124" s="62"/>
    </row>
    <row r="125" spans="1:35" ht="12">
      <c r="A125" s="65"/>
      <c r="B125" s="56"/>
      <c r="C125" s="43" t="s">
        <v>16</v>
      </c>
      <c r="D125" s="44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5"/>
      <c r="AC125" s="50"/>
      <c r="AD125" s="53"/>
      <c r="AE125" s="34"/>
      <c r="AF125" s="31"/>
      <c r="AG125" s="34"/>
      <c r="AH125" s="37"/>
      <c r="AI125" s="62"/>
    </row>
    <row r="126" spans="1:35" ht="12">
      <c r="A126" s="65"/>
      <c r="B126" s="56"/>
      <c r="C126" s="45" t="s">
        <v>9</v>
      </c>
      <c r="D126" s="27" t="s">
        <v>10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50"/>
      <c r="AD126" s="53"/>
      <c r="AE126" s="34"/>
      <c r="AF126" s="31"/>
      <c r="AG126" s="34"/>
      <c r="AH126" s="37"/>
      <c r="AI126" s="62"/>
    </row>
    <row r="127" spans="1:35" ht="12">
      <c r="A127" s="65"/>
      <c r="B127" s="56"/>
      <c r="C127" s="45"/>
      <c r="D127" s="27" t="s">
        <v>11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50"/>
      <c r="AD127" s="53"/>
      <c r="AE127" s="34"/>
      <c r="AF127" s="31"/>
      <c r="AG127" s="34"/>
      <c r="AH127" s="37"/>
      <c r="AI127" s="62"/>
    </row>
    <row r="128" spans="1:35" ht="12.75" thickBot="1">
      <c r="A128" s="65"/>
      <c r="B128" s="57"/>
      <c r="C128" s="46"/>
      <c r="D128" s="28" t="s">
        <v>12</v>
      </c>
      <c r="E128" s="18"/>
      <c r="F128" s="18"/>
      <c r="G128" s="18"/>
      <c r="H128" s="18"/>
      <c r="I128" s="18"/>
      <c r="J128" s="18"/>
      <c r="K128" s="18"/>
      <c r="L128" s="19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51"/>
      <c r="AD128" s="54"/>
      <c r="AE128" s="35"/>
      <c r="AF128" s="32"/>
      <c r="AG128" s="35"/>
      <c r="AH128" s="38"/>
      <c r="AI128" s="62"/>
    </row>
    <row r="129" spans="1:35" ht="12">
      <c r="A129" s="65"/>
      <c r="B129" s="55">
        <v>40039</v>
      </c>
      <c r="C129" s="58" t="s">
        <v>13</v>
      </c>
      <c r="D129" s="59"/>
      <c r="E129" s="60">
        <v>1.6</v>
      </c>
      <c r="F129" s="47"/>
      <c r="G129" s="47">
        <v>1.7</v>
      </c>
      <c r="H129" s="47"/>
      <c r="I129" s="47"/>
      <c r="J129" s="47"/>
      <c r="K129" s="47">
        <v>1.1</v>
      </c>
      <c r="L129" s="47"/>
      <c r="M129" s="47">
        <v>1.2</v>
      </c>
      <c r="N129" s="47"/>
      <c r="O129" s="47"/>
      <c r="P129" s="47"/>
      <c r="Q129" s="47">
        <v>1.9</v>
      </c>
      <c r="R129" s="47"/>
      <c r="S129" s="47"/>
      <c r="T129" s="47">
        <v>1.1</v>
      </c>
      <c r="U129" s="47"/>
      <c r="V129" s="47"/>
      <c r="W129" s="47"/>
      <c r="X129" s="47">
        <v>1.2</v>
      </c>
      <c r="Y129" s="47"/>
      <c r="Z129" s="47"/>
      <c r="AA129" s="47"/>
      <c r="AB129" s="48"/>
      <c r="AC129" s="49">
        <f>AVERAGE(E130:AB130)</f>
        <v>1.42</v>
      </c>
      <c r="AD129" s="52">
        <f>COUNTIF($E130:$AB130,"&lt;=0,6")</f>
        <v>2</v>
      </c>
      <c r="AE129" s="33">
        <f>COUNTIF($E130:$AB130,"&gt;0,6")-COUNTIF($E130:$AB130,"&gt;=0,8")</f>
        <v>0</v>
      </c>
      <c r="AF129" s="30">
        <f>COUNTIF($E130:$AB130,"&gt;0,8")-COUNTIF($E130:$AB130,"&gt;=1,2")</f>
        <v>0</v>
      </c>
      <c r="AG129" s="33">
        <f>COUNTIF($E130:$AB130,"&gt;1,2")-COUNTIF($E130:$AB130,"&gt;=1,6")</f>
        <v>1</v>
      </c>
      <c r="AH129" s="36">
        <f>COUNTIF(E130:AB130,"&gt;1,6")</f>
        <v>3</v>
      </c>
      <c r="AI129" s="62"/>
    </row>
    <row r="130" spans="1:35" ht="12">
      <c r="A130" s="65"/>
      <c r="B130" s="56"/>
      <c r="C130" s="39" t="s">
        <v>14</v>
      </c>
      <c r="D130" s="40"/>
      <c r="E130" s="6"/>
      <c r="F130" s="7"/>
      <c r="G130" s="7">
        <v>1.7</v>
      </c>
      <c r="H130" s="7"/>
      <c r="I130" s="7"/>
      <c r="J130" s="7"/>
      <c r="K130" s="7">
        <v>2.28</v>
      </c>
      <c r="L130" s="7"/>
      <c r="M130" s="7"/>
      <c r="N130" s="7"/>
      <c r="O130" s="7">
        <v>0.53</v>
      </c>
      <c r="P130" s="7"/>
      <c r="Q130" s="7">
        <v>1.32</v>
      </c>
      <c r="R130" s="7"/>
      <c r="S130" s="7"/>
      <c r="T130" s="7"/>
      <c r="U130" s="7">
        <v>2.24</v>
      </c>
      <c r="V130" s="7"/>
      <c r="W130" s="7"/>
      <c r="X130" s="7">
        <v>0.45</v>
      </c>
      <c r="Y130" s="7"/>
      <c r="Z130" s="7"/>
      <c r="AA130" s="7"/>
      <c r="AB130" s="8"/>
      <c r="AC130" s="50"/>
      <c r="AD130" s="53"/>
      <c r="AE130" s="34"/>
      <c r="AF130" s="31"/>
      <c r="AG130" s="34"/>
      <c r="AH130" s="37"/>
      <c r="AI130" s="62"/>
    </row>
    <row r="131" spans="1:35" ht="12">
      <c r="A131" s="65"/>
      <c r="B131" s="56"/>
      <c r="C131" s="41" t="s">
        <v>15</v>
      </c>
      <c r="D131" s="42"/>
      <c r="E131" s="9"/>
      <c r="F131" s="10"/>
      <c r="G131" s="10"/>
      <c r="H131" s="10"/>
      <c r="I131" s="10"/>
      <c r="J131" s="10"/>
      <c r="K131" s="10">
        <v>9</v>
      </c>
      <c r="L131" s="10"/>
      <c r="M131" s="10"/>
      <c r="N131" s="10"/>
      <c r="O131" s="10"/>
      <c r="P131" s="10"/>
      <c r="Q131" s="10">
        <v>10</v>
      </c>
      <c r="R131" s="10"/>
      <c r="S131" s="10"/>
      <c r="T131" s="10"/>
      <c r="U131" s="10">
        <v>4</v>
      </c>
      <c r="V131" s="10"/>
      <c r="W131" s="10"/>
      <c r="X131" s="10">
        <v>10</v>
      </c>
      <c r="Y131" s="10"/>
      <c r="Z131" s="10"/>
      <c r="AA131" s="10"/>
      <c r="AB131" s="11"/>
      <c r="AC131" s="50"/>
      <c r="AD131" s="53"/>
      <c r="AE131" s="34"/>
      <c r="AF131" s="31"/>
      <c r="AG131" s="34"/>
      <c r="AH131" s="37"/>
      <c r="AI131" s="62"/>
    </row>
    <row r="132" spans="1:35" ht="12">
      <c r="A132" s="65"/>
      <c r="B132" s="56"/>
      <c r="C132" s="43" t="s">
        <v>16</v>
      </c>
      <c r="D132" s="44"/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5"/>
      <c r="AC132" s="50"/>
      <c r="AD132" s="53"/>
      <c r="AE132" s="34"/>
      <c r="AF132" s="31"/>
      <c r="AG132" s="34"/>
      <c r="AH132" s="37"/>
      <c r="AI132" s="62"/>
    </row>
    <row r="133" spans="1:35" ht="12">
      <c r="A133" s="65"/>
      <c r="B133" s="56"/>
      <c r="C133" s="45" t="s">
        <v>9</v>
      </c>
      <c r="D133" s="27" t="s">
        <v>10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50"/>
      <c r="AD133" s="53"/>
      <c r="AE133" s="34"/>
      <c r="AF133" s="31"/>
      <c r="AG133" s="34"/>
      <c r="AH133" s="37"/>
      <c r="AI133" s="62"/>
    </row>
    <row r="134" spans="1:35" ht="12">
      <c r="A134" s="65"/>
      <c r="B134" s="56"/>
      <c r="C134" s="45"/>
      <c r="D134" s="27" t="s">
        <v>11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50"/>
      <c r="AD134" s="53"/>
      <c r="AE134" s="34"/>
      <c r="AF134" s="31"/>
      <c r="AG134" s="34"/>
      <c r="AH134" s="37"/>
      <c r="AI134" s="62"/>
    </row>
    <row r="135" spans="1:35" ht="12.75" thickBot="1">
      <c r="A135" s="65"/>
      <c r="B135" s="57"/>
      <c r="C135" s="46"/>
      <c r="D135" s="28" t="s">
        <v>12</v>
      </c>
      <c r="E135" s="18"/>
      <c r="F135" s="18"/>
      <c r="G135" s="18"/>
      <c r="H135" s="18"/>
      <c r="I135" s="18"/>
      <c r="J135" s="18"/>
      <c r="K135" s="18"/>
      <c r="L135" s="19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51"/>
      <c r="AD135" s="54"/>
      <c r="AE135" s="35"/>
      <c r="AF135" s="32"/>
      <c r="AG135" s="35"/>
      <c r="AH135" s="38"/>
      <c r="AI135" s="62"/>
    </row>
    <row r="136" spans="1:35" ht="12">
      <c r="A136" s="65"/>
      <c r="B136" s="55">
        <v>40040</v>
      </c>
      <c r="C136" s="58" t="s">
        <v>13</v>
      </c>
      <c r="D136" s="59"/>
      <c r="E136" s="60">
        <v>1.6</v>
      </c>
      <c r="F136" s="47"/>
      <c r="G136" s="47">
        <v>1.7</v>
      </c>
      <c r="H136" s="47"/>
      <c r="I136" s="47"/>
      <c r="J136" s="47"/>
      <c r="K136" s="47">
        <v>1.1</v>
      </c>
      <c r="L136" s="47"/>
      <c r="M136" s="47">
        <v>1.2</v>
      </c>
      <c r="N136" s="47"/>
      <c r="O136" s="47"/>
      <c r="P136" s="47"/>
      <c r="Q136" s="47">
        <v>1.9</v>
      </c>
      <c r="R136" s="47"/>
      <c r="S136" s="47"/>
      <c r="T136" s="47">
        <v>1.1</v>
      </c>
      <c r="U136" s="47"/>
      <c r="V136" s="47"/>
      <c r="W136" s="47"/>
      <c r="X136" s="47">
        <v>1.2</v>
      </c>
      <c r="Y136" s="47"/>
      <c r="Z136" s="47"/>
      <c r="AA136" s="47"/>
      <c r="AB136" s="48"/>
      <c r="AC136" s="49">
        <f>AVERAGE(E137:AB137)</f>
        <v>1.42</v>
      </c>
      <c r="AD136" s="52">
        <f>COUNTIF($E137:$AB137,"&lt;=0,6")</f>
        <v>2</v>
      </c>
      <c r="AE136" s="33">
        <f>COUNTIF($E137:$AB137,"&gt;0,6")-COUNTIF($E137:$AB137,"&gt;=0,8")</f>
        <v>0</v>
      </c>
      <c r="AF136" s="30">
        <f>COUNTIF($E137:$AB137,"&gt;0,8")-COUNTIF($E137:$AB137,"&gt;=1,2")</f>
        <v>0</v>
      </c>
      <c r="AG136" s="33">
        <f>COUNTIF($E137:$AB137,"&gt;1,2")-COUNTIF($E137:$AB137,"&gt;=1,6")</f>
        <v>1</v>
      </c>
      <c r="AH136" s="36">
        <f>COUNTIF(E137:AB137,"&gt;1,6")</f>
        <v>3</v>
      </c>
      <c r="AI136" s="62"/>
    </row>
    <row r="137" spans="1:35" ht="12">
      <c r="A137" s="65"/>
      <c r="B137" s="56"/>
      <c r="C137" s="39" t="s">
        <v>14</v>
      </c>
      <c r="D137" s="40"/>
      <c r="E137" s="6"/>
      <c r="F137" s="7"/>
      <c r="G137" s="7">
        <v>1.7</v>
      </c>
      <c r="H137" s="7"/>
      <c r="I137" s="7"/>
      <c r="J137" s="7"/>
      <c r="K137" s="7">
        <v>2.28</v>
      </c>
      <c r="L137" s="7"/>
      <c r="M137" s="7"/>
      <c r="N137" s="7"/>
      <c r="O137" s="7">
        <v>0.53</v>
      </c>
      <c r="P137" s="7"/>
      <c r="Q137" s="7">
        <v>1.32</v>
      </c>
      <c r="R137" s="7"/>
      <c r="S137" s="7"/>
      <c r="T137" s="7"/>
      <c r="U137" s="7">
        <v>2.24</v>
      </c>
      <c r="V137" s="7"/>
      <c r="W137" s="7"/>
      <c r="X137" s="7">
        <v>0.45</v>
      </c>
      <c r="Y137" s="7"/>
      <c r="Z137" s="7"/>
      <c r="AA137" s="7"/>
      <c r="AB137" s="8"/>
      <c r="AC137" s="50"/>
      <c r="AD137" s="53"/>
      <c r="AE137" s="34"/>
      <c r="AF137" s="31"/>
      <c r="AG137" s="34"/>
      <c r="AH137" s="37"/>
      <c r="AI137" s="62"/>
    </row>
    <row r="138" spans="1:35" ht="12">
      <c r="A138" s="65"/>
      <c r="B138" s="56"/>
      <c r="C138" s="41" t="s">
        <v>15</v>
      </c>
      <c r="D138" s="42"/>
      <c r="E138" s="9"/>
      <c r="F138" s="10"/>
      <c r="G138" s="10"/>
      <c r="H138" s="10"/>
      <c r="I138" s="10"/>
      <c r="J138" s="10"/>
      <c r="K138" s="10">
        <v>9</v>
      </c>
      <c r="L138" s="10"/>
      <c r="M138" s="10"/>
      <c r="N138" s="10"/>
      <c r="O138" s="10"/>
      <c r="P138" s="10"/>
      <c r="Q138" s="10">
        <v>10</v>
      </c>
      <c r="R138" s="10"/>
      <c r="S138" s="10"/>
      <c r="T138" s="10"/>
      <c r="U138" s="10">
        <v>4</v>
      </c>
      <c r="V138" s="10"/>
      <c r="W138" s="10"/>
      <c r="X138" s="10">
        <v>10</v>
      </c>
      <c r="Y138" s="10"/>
      <c r="Z138" s="10"/>
      <c r="AA138" s="10"/>
      <c r="AB138" s="11"/>
      <c r="AC138" s="50"/>
      <c r="AD138" s="53"/>
      <c r="AE138" s="34"/>
      <c r="AF138" s="31"/>
      <c r="AG138" s="34"/>
      <c r="AH138" s="37"/>
      <c r="AI138" s="62"/>
    </row>
    <row r="139" spans="1:35" ht="12">
      <c r="A139" s="65"/>
      <c r="B139" s="56"/>
      <c r="C139" s="43" t="s">
        <v>16</v>
      </c>
      <c r="D139" s="44"/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5"/>
      <c r="AC139" s="50"/>
      <c r="AD139" s="53"/>
      <c r="AE139" s="34"/>
      <c r="AF139" s="31"/>
      <c r="AG139" s="34"/>
      <c r="AH139" s="37"/>
      <c r="AI139" s="62"/>
    </row>
    <row r="140" spans="1:35" ht="12">
      <c r="A140" s="65"/>
      <c r="B140" s="56"/>
      <c r="C140" s="45" t="s">
        <v>9</v>
      </c>
      <c r="D140" s="27" t="s">
        <v>10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50"/>
      <c r="AD140" s="53"/>
      <c r="AE140" s="34"/>
      <c r="AF140" s="31"/>
      <c r="AG140" s="34"/>
      <c r="AH140" s="37"/>
      <c r="AI140" s="62"/>
    </row>
    <row r="141" spans="1:35" ht="12">
      <c r="A141" s="65"/>
      <c r="B141" s="56"/>
      <c r="C141" s="45"/>
      <c r="D141" s="27" t="s">
        <v>11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50"/>
      <c r="AD141" s="53"/>
      <c r="AE141" s="34"/>
      <c r="AF141" s="31"/>
      <c r="AG141" s="34"/>
      <c r="AH141" s="37"/>
      <c r="AI141" s="62"/>
    </row>
    <row r="142" spans="1:35" ht="12.75" thickBot="1">
      <c r="A142" s="65"/>
      <c r="B142" s="57"/>
      <c r="C142" s="46"/>
      <c r="D142" s="28" t="s">
        <v>12</v>
      </c>
      <c r="E142" s="18"/>
      <c r="F142" s="18"/>
      <c r="G142" s="18"/>
      <c r="H142" s="18"/>
      <c r="I142" s="18"/>
      <c r="J142" s="18"/>
      <c r="K142" s="18"/>
      <c r="L142" s="19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51"/>
      <c r="AD142" s="54"/>
      <c r="AE142" s="35"/>
      <c r="AF142" s="32"/>
      <c r="AG142" s="35"/>
      <c r="AH142" s="38"/>
      <c r="AI142" s="62"/>
    </row>
    <row r="143" spans="1:35" ht="12">
      <c r="A143" s="65"/>
      <c r="B143" s="55">
        <v>40041</v>
      </c>
      <c r="C143" s="58" t="s">
        <v>13</v>
      </c>
      <c r="D143" s="59"/>
      <c r="E143" s="60">
        <v>1.6</v>
      </c>
      <c r="F143" s="47"/>
      <c r="G143" s="47">
        <v>1.7</v>
      </c>
      <c r="H143" s="47"/>
      <c r="I143" s="47"/>
      <c r="J143" s="47"/>
      <c r="K143" s="47">
        <v>1.1</v>
      </c>
      <c r="L143" s="47"/>
      <c r="M143" s="47">
        <v>1.2</v>
      </c>
      <c r="N143" s="47"/>
      <c r="O143" s="47"/>
      <c r="P143" s="47"/>
      <c r="Q143" s="47">
        <v>1.9</v>
      </c>
      <c r="R143" s="47"/>
      <c r="S143" s="47"/>
      <c r="T143" s="47">
        <v>1.1</v>
      </c>
      <c r="U143" s="47"/>
      <c r="V143" s="47"/>
      <c r="W143" s="47"/>
      <c r="X143" s="47">
        <v>1.2</v>
      </c>
      <c r="Y143" s="47"/>
      <c r="Z143" s="47"/>
      <c r="AA143" s="47"/>
      <c r="AB143" s="48"/>
      <c r="AC143" s="49">
        <f>AVERAGE(E144:AB144)</f>
        <v>1.42</v>
      </c>
      <c r="AD143" s="52">
        <f>COUNTIF($E144:$AB144,"&lt;=0,6")</f>
        <v>2</v>
      </c>
      <c r="AE143" s="33">
        <f>COUNTIF($E144:$AB144,"&gt;0,6")-COUNTIF($E144:$AB144,"&gt;=0,8")</f>
        <v>0</v>
      </c>
      <c r="AF143" s="30">
        <f>COUNTIF($E144:$AB144,"&gt;0,8")-COUNTIF($E144:$AB144,"&gt;=1,2")</f>
        <v>0</v>
      </c>
      <c r="AG143" s="33">
        <f>COUNTIF($E144:$AB144,"&gt;1,2")-COUNTIF($E144:$AB144,"&gt;=1,6")</f>
        <v>1</v>
      </c>
      <c r="AH143" s="36">
        <f>COUNTIF(E144:AB144,"&gt;1,6")</f>
        <v>3</v>
      </c>
      <c r="AI143" s="62"/>
    </row>
    <row r="144" spans="1:35" ht="12">
      <c r="A144" s="65"/>
      <c r="B144" s="56"/>
      <c r="C144" s="39" t="s">
        <v>14</v>
      </c>
      <c r="D144" s="40"/>
      <c r="E144" s="6"/>
      <c r="F144" s="7"/>
      <c r="G144" s="7">
        <v>1.7</v>
      </c>
      <c r="H144" s="7"/>
      <c r="I144" s="7"/>
      <c r="J144" s="7"/>
      <c r="K144" s="7">
        <v>2.28</v>
      </c>
      <c r="L144" s="7"/>
      <c r="M144" s="7"/>
      <c r="N144" s="7"/>
      <c r="O144" s="7">
        <v>0.53</v>
      </c>
      <c r="P144" s="7"/>
      <c r="Q144" s="7">
        <v>1.32</v>
      </c>
      <c r="R144" s="7"/>
      <c r="S144" s="7"/>
      <c r="T144" s="7"/>
      <c r="U144" s="7">
        <v>2.24</v>
      </c>
      <c r="V144" s="7"/>
      <c r="W144" s="7"/>
      <c r="X144" s="7">
        <v>0.45</v>
      </c>
      <c r="Y144" s="7"/>
      <c r="Z144" s="7"/>
      <c r="AA144" s="7"/>
      <c r="AB144" s="8"/>
      <c r="AC144" s="50"/>
      <c r="AD144" s="53"/>
      <c r="AE144" s="34"/>
      <c r="AF144" s="31"/>
      <c r="AG144" s="34"/>
      <c r="AH144" s="37"/>
      <c r="AI144" s="62"/>
    </row>
    <row r="145" spans="1:35" ht="12">
      <c r="A145" s="65"/>
      <c r="B145" s="56"/>
      <c r="C145" s="41" t="s">
        <v>15</v>
      </c>
      <c r="D145" s="42"/>
      <c r="E145" s="9"/>
      <c r="F145" s="10"/>
      <c r="G145" s="10"/>
      <c r="H145" s="10"/>
      <c r="I145" s="10"/>
      <c r="J145" s="10"/>
      <c r="K145" s="10">
        <v>9</v>
      </c>
      <c r="L145" s="10"/>
      <c r="M145" s="10"/>
      <c r="N145" s="10"/>
      <c r="O145" s="10"/>
      <c r="P145" s="10"/>
      <c r="Q145" s="10">
        <v>10</v>
      </c>
      <c r="R145" s="10"/>
      <c r="S145" s="10"/>
      <c r="T145" s="10"/>
      <c r="U145" s="10">
        <v>4</v>
      </c>
      <c r="V145" s="10"/>
      <c r="W145" s="10"/>
      <c r="X145" s="10">
        <v>10</v>
      </c>
      <c r="Y145" s="10"/>
      <c r="Z145" s="10"/>
      <c r="AA145" s="10"/>
      <c r="AB145" s="11"/>
      <c r="AC145" s="50"/>
      <c r="AD145" s="53"/>
      <c r="AE145" s="34"/>
      <c r="AF145" s="31"/>
      <c r="AG145" s="34"/>
      <c r="AH145" s="37"/>
      <c r="AI145" s="62"/>
    </row>
    <row r="146" spans="1:35" ht="12">
      <c r="A146" s="65"/>
      <c r="B146" s="56"/>
      <c r="C146" s="43" t="s">
        <v>16</v>
      </c>
      <c r="D146" s="44"/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5"/>
      <c r="AC146" s="50"/>
      <c r="AD146" s="53"/>
      <c r="AE146" s="34"/>
      <c r="AF146" s="31"/>
      <c r="AG146" s="34"/>
      <c r="AH146" s="37"/>
      <c r="AI146" s="62"/>
    </row>
    <row r="147" spans="1:35" ht="12">
      <c r="A147" s="65"/>
      <c r="B147" s="56"/>
      <c r="C147" s="45" t="s">
        <v>9</v>
      </c>
      <c r="D147" s="27" t="s">
        <v>10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50"/>
      <c r="AD147" s="53"/>
      <c r="AE147" s="34"/>
      <c r="AF147" s="31"/>
      <c r="AG147" s="34"/>
      <c r="AH147" s="37"/>
      <c r="AI147" s="62"/>
    </row>
    <row r="148" spans="1:35" ht="12">
      <c r="A148" s="65"/>
      <c r="B148" s="56"/>
      <c r="C148" s="45"/>
      <c r="D148" s="27" t="s">
        <v>11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50"/>
      <c r="AD148" s="53"/>
      <c r="AE148" s="34"/>
      <c r="AF148" s="31"/>
      <c r="AG148" s="34"/>
      <c r="AH148" s="37"/>
      <c r="AI148" s="62"/>
    </row>
    <row r="149" spans="1:35" ht="12.75" thickBot="1">
      <c r="A149" s="66"/>
      <c r="B149" s="57"/>
      <c r="C149" s="46"/>
      <c r="D149" s="28" t="s">
        <v>12</v>
      </c>
      <c r="E149" s="18"/>
      <c r="F149" s="18"/>
      <c r="G149" s="18"/>
      <c r="H149" s="18"/>
      <c r="I149" s="18"/>
      <c r="J149" s="18"/>
      <c r="K149" s="18"/>
      <c r="L149" s="19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51"/>
      <c r="AD149" s="54"/>
      <c r="AE149" s="35"/>
      <c r="AF149" s="32"/>
      <c r="AG149" s="35"/>
      <c r="AH149" s="38"/>
      <c r="AI149" s="63"/>
    </row>
    <row r="150" spans="1:35" ht="12">
      <c r="A150" s="64">
        <v>34</v>
      </c>
      <c r="B150" s="55">
        <v>40042</v>
      </c>
      <c r="C150" s="58" t="s">
        <v>13</v>
      </c>
      <c r="D150" s="59"/>
      <c r="E150" s="60">
        <v>1.6</v>
      </c>
      <c r="F150" s="47"/>
      <c r="G150" s="47">
        <v>1.7</v>
      </c>
      <c r="H150" s="47"/>
      <c r="I150" s="47"/>
      <c r="J150" s="47"/>
      <c r="K150" s="47">
        <v>1.1</v>
      </c>
      <c r="L150" s="47"/>
      <c r="M150" s="47">
        <v>1.2</v>
      </c>
      <c r="N150" s="47"/>
      <c r="O150" s="47"/>
      <c r="P150" s="47"/>
      <c r="Q150" s="47">
        <v>1.9</v>
      </c>
      <c r="R150" s="47"/>
      <c r="S150" s="47"/>
      <c r="T150" s="47">
        <v>1.1</v>
      </c>
      <c r="U150" s="47"/>
      <c r="V150" s="47"/>
      <c r="W150" s="47"/>
      <c r="X150" s="47">
        <v>1.2</v>
      </c>
      <c r="Y150" s="47"/>
      <c r="Z150" s="47"/>
      <c r="AA150" s="47"/>
      <c r="AB150" s="48"/>
      <c r="AC150" s="49">
        <f>AVERAGE(E151:AB151)</f>
        <v>1.42</v>
      </c>
      <c r="AD150" s="52">
        <f>COUNTIF($E151:$AB151,"&lt;=0,6")</f>
        <v>2</v>
      </c>
      <c r="AE150" s="33">
        <f>COUNTIF($E151:$AB151,"&gt;0,6")-COUNTIF($E151:$AB151,"&gt;=0,8")</f>
        <v>0</v>
      </c>
      <c r="AF150" s="30">
        <f>COUNTIF($E151:$AB151,"&gt;0,8")-COUNTIF($E151:$AB151,"&gt;=1,2")</f>
        <v>0</v>
      </c>
      <c r="AG150" s="33">
        <f>COUNTIF($E151:$AB151,"&gt;1,2")-COUNTIF($E151:$AB151,"&gt;=1,6")</f>
        <v>1</v>
      </c>
      <c r="AH150" s="36">
        <f>COUNTIF(E151:AB151,"&gt;1,6")</f>
        <v>3</v>
      </c>
      <c r="AI150" s="61">
        <f>AVERAGE(AC150:AC198)</f>
        <v>1.42</v>
      </c>
    </row>
    <row r="151" spans="1:35" ht="12">
      <c r="A151" s="65"/>
      <c r="B151" s="56"/>
      <c r="C151" s="39" t="s">
        <v>14</v>
      </c>
      <c r="D151" s="40"/>
      <c r="E151" s="6"/>
      <c r="F151" s="7"/>
      <c r="G151" s="7">
        <v>1.7</v>
      </c>
      <c r="H151" s="7"/>
      <c r="I151" s="7"/>
      <c r="J151" s="7"/>
      <c r="K151" s="7">
        <v>2.28</v>
      </c>
      <c r="L151" s="7"/>
      <c r="M151" s="7"/>
      <c r="N151" s="7"/>
      <c r="O151" s="7">
        <v>0.53</v>
      </c>
      <c r="P151" s="7"/>
      <c r="Q151" s="7">
        <v>1.32</v>
      </c>
      <c r="R151" s="7"/>
      <c r="S151" s="7"/>
      <c r="T151" s="7"/>
      <c r="U151" s="7">
        <v>2.24</v>
      </c>
      <c r="V151" s="7"/>
      <c r="W151" s="7"/>
      <c r="X151" s="7">
        <v>0.45</v>
      </c>
      <c r="Y151" s="7"/>
      <c r="Z151" s="7"/>
      <c r="AA151" s="7"/>
      <c r="AB151" s="8"/>
      <c r="AC151" s="50"/>
      <c r="AD151" s="53"/>
      <c r="AE151" s="34"/>
      <c r="AF151" s="31"/>
      <c r="AG151" s="34"/>
      <c r="AH151" s="37"/>
      <c r="AI151" s="62"/>
    </row>
    <row r="152" spans="1:35" ht="12">
      <c r="A152" s="65"/>
      <c r="B152" s="56"/>
      <c r="C152" s="41" t="s">
        <v>15</v>
      </c>
      <c r="D152" s="42"/>
      <c r="E152" s="9"/>
      <c r="F152" s="10"/>
      <c r="G152" s="10"/>
      <c r="H152" s="10"/>
      <c r="I152" s="10"/>
      <c r="J152" s="10"/>
      <c r="K152" s="10">
        <v>9</v>
      </c>
      <c r="L152" s="10"/>
      <c r="M152" s="10"/>
      <c r="N152" s="10"/>
      <c r="O152" s="10"/>
      <c r="P152" s="10"/>
      <c r="Q152" s="10">
        <v>10</v>
      </c>
      <c r="R152" s="10"/>
      <c r="S152" s="10"/>
      <c r="T152" s="10"/>
      <c r="U152" s="10">
        <v>4</v>
      </c>
      <c r="V152" s="10"/>
      <c r="W152" s="10"/>
      <c r="X152" s="10">
        <v>10</v>
      </c>
      <c r="Y152" s="10"/>
      <c r="Z152" s="10"/>
      <c r="AA152" s="10"/>
      <c r="AB152" s="11"/>
      <c r="AC152" s="50"/>
      <c r="AD152" s="53"/>
      <c r="AE152" s="34"/>
      <c r="AF152" s="31"/>
      <c r="AG152" s="34"/>
      <c r="AH152" s="37"/>
      <c r="AI152" s="62"/>
    </row>
    <row r="153" spans="1:35" ht="12">
      <c r="A153" s="65"/>
      <c r="B153" s="56"/>
      <c r="C153" s="43" t="s">
        <v>16</v>
      </c>
      <c r="D153" s="44"/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5"/>
      <c r="AC153" s="50"/>
      <c r="AD153" s="53"/>
      <c r="AE153" s="34"/>
      <c r="AF153" s="31"/>
      <c r="AG153" s="34"/>
      <c r="AH153" s="37"/>
      <c r="AI153" s="62"/>
    </row>
    <row r="154" spans="1:35" ht="12">
      <c r="A154" s="65"/>
      <c r="B154" s="56"/>
      <c r="C154" s="45" t="s">
        <v>9</v>
      </c>
      <c r="D154" s="27" t="s">
        <v>10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50"/>
      <c r="AD154" s="53"/>
      <c r="AE154" s="34"/>
      <c r="AF154" s="31"/>
      <c r="AG154" s="34"/>
      <c r="AH154" s="37"/>
      <c r="AI154" s="62"/>
    </row>
    <row r="155" spans="1:35" ht="12">
      <c r="A155" s="65"/>
      <c r="B155" s="56"/>
      <c r="C155" s="45"/>
      <c r="D155" s="27" t="s">
        <v>11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50"/>
      <c r="AD155" s="53"/>
      <c r="AE155" s="34"/>
      <c r="AF155" s="31"/>
      <c r="AG155" s="34"/>
      <c r="AH155" s="37"/>
      <c r="AI155" s="62"/>
    </row>
    <row r="156" spans="1:35" ht="12.75" thickBot="1">
      <c r="A156" s="65"/>
      <c r="B156" s="57"/>
      <c r="C156" s="46"/>
      <c r="D156" s="28" t="s">
        <v>12</v>
      </c>
      <c r="E156" s="18"/>
      <c r="F156" s="18"/>
      <c r="G156" s="18"/>
      <c r="H156" s="18"/>
      <c r="I156" s="18"/>
      <c r="J156" s="18"/>
      <c r="K156" s="18"/>
      <c r="L156" s="19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51"/>
      <c r="AD156" s="54"/>
      <c r="AE156" s="35"/>
      <c r="AF156" s="32"/>
      <c r="AG156" s="35"/>
      <c r="AH156" s="38"/>
      <c r="AI156" s="62"/>
    </row>
    <row r="157" spans="1:35" ht="12">
      <c r="A157" s="65"/>
      <c r="B157" s="55">
        <v>40043</v>
      </c>
      <c r="C157" s="58" t="s">
        <v>13</v>
      </c>
      <c r="D157" s="59"/>
      <c r="E157" s="60">
        <v>1.6</v>
      </c>
      <c r="F157" s="47"/>
      <c r="G157" s="47">
        <v>1.7</v>
      </c>
      <c r="H157" s="47"/>
      <c r="I157" s="47"/>
      <c r="J157" s="47"/>
      <c r="K157" s="47">
        <v>1.1</v>
      </c>
      <c r="L157" s="47"/>
      <c r="M157" s="47">
        <v>1.2</v>
      </c>
      <c r="N157" s="47"/>
      <c r="O157" s="47"/>
      <c r="P157" s="47"/>
      <c r="Q157" s="47">
        <v>1.9</v>
      </c>
      <c r="R157" s="47"/>
      <c r="S157" s="47"/>
      <c r="T157" s="47">
        <v>1.1</v>
      </c>
      <c r="U157" s="47"/>
      <c r="V157" s="47"/>
      <c r="W157" s="47"/>
      <c r="X157" s="47">
        <v>1.2</v>
      </c>
      <c r="Y157" s="47"/>
      <c r="Z157" s="47"/>
      <c r="AA157" s="47"/>
      <c r="AB157" s="48"/>
      <c r="AC157" s="49">
        <f>AVERAGE(E158:AB158)</f>
        <v>1.42</v>
      </c>
      <c r="AD157" s="52">
        <f>COUNTIF($E158:$AB158,"&lt;=0,6")</f>
        <v>2</v>
      </c>
      <c r="AE157" s="33">
        <f>COUNTIF($E158:$AB158,"&gt;0,6")-COUNTIF($E158:$AB158,"&gt;=0,8")</f>
        <v>0</v>
      </c>
      <c r="AF157" s="30">
        <f>COUNTIF($E158:$AB158,"&gt;0,8")-COUNTIF($E158:$AB158,"&gt;=1,2")</f>
        <v>0</v>
      </c>
      <c r="AG157" s="33">
        <f>COUNTIF($E158:$AB158,"&gt;1,2")-COUNTIF($E158:$AB158,"&gt;=1,6")</f>
        <v>1</v>
      </c>
      <c r="AH157" s="36">
        <f>COUNTIF(E158:AB158,"&gt;1,6")</f>
        <v>3</v>
      </c>
      <c r="AI157" s="62"/>
    </row>
    <row r="158" spans="1:35" ht="12">
      <c r="A158" s="65"/>
      <c r="B158" s="56"/>
      <c r="C158" s="39" t="s">
        <v>14</v>
      </c>
      <c r="D158" s="40"/>
      <c r="E158" s="6"/>
      <c r="F158" s="7"/>
      <c r="G158" s="7">
        <v>1.7</v>
      </c>
      <c r="H158" s="7"/>
      <c r="I158" s="7"/>
      <c r="J158" s="7"/>
      <c r="K158" s="7">
        <v>2.28</v>
      </c>
      <c r="L158" s="7"/>
      <c r="M158" s="7"/>
      <c r="N158" s="7"/>
      <c r="O158" s="7">
        <v>0.53</v>
      </c>
      <c r="P158" s="7"/>
      <c r="Q158" s="7">
        <v>1.32</v>
      </c>
      <c r="R158" s="7"/>
      <c r="S158" s="7"/>
      <c r="T158" s="7"/>
      <c r="U158" s="7">
        <v>2.24</v>
      </c>
      <c r="V158" s="7"/>
      <c r="W158" s="7"/>
      <c r="X158" s="7">
        <v>0.45</v>
      </c>
      <c r="Y158" s="7"/>
      <c r="Z158" s="7"/>
      <c r="AA158" s="7"/>
      <c r="AB158" s="8"/>
      <c r="AC158" s="50"/>
      <c r="AD158" s="53"/>
      <c r="AE158" s="34"/>
      <c r="AF158" s="31"/>
      <c r="AG158" s="34"/>
      <c r="AH158" s="37"/>
      <c r="AI158" s="62"/>
    </row>
    <row r="159" spans="1:35" ht="12">
      <c r="A159" s="65"/>
      <c r="B159" s="56"/>
      <c r="C159" s="41" t="s">
        <v>15</v>
      </c>
      <c r="D159" s="42"/>
      <c r="E159" s="9"/>
      <c r="F159" s="10"/>
      <c r="G159" s="10"/>
      <c r="H159" s="10"/>
      <c r="I159" s="10"/>
      <c r="J159" s="10"/>
      <c r="K159" s="10">
        <v>9</v>
      </c>
      <c r="L159" s="10"/>
      <c r="M159" s="10"/>
      <c r="N159" s="10"/>
      <c r="O159" s="10"/>
      <c r="P159" s="10"/>
      <c r="Q159" s="10">
        <v>10</v>
      </c>
      <c r="R159" s="10"/>
      <c r="S159" s="10"/>
      <c r="T159" s="10"/>
      <c r="U159" s="10">
        <v>4</v>
      </c>
      <c r="V159" s="10"/>
      <c r="W159" s="10"/>
      <c r="X159" s="10">
        <v>10</v>
      </c>
      <c r="Y159" s="10"/>
      <c r="Z159" s="10"/>
      <c r="AA159" s="10"/>
      <c r="AB159" s="11"/>
      <c r="AC159" s="50"/>
      <c r="AD159" s="53"/>
      <c r="AE159" s="34"/>
      <c r="AF159" s="31"/>
      <c r="AG159" s="34"/>
      <c r="AH159" s="37"/>
      <c r="AI159" s="62"/>
    </row>
    <row r="160" spans="1:35" ht="12">
      <c r="A160" s="65"/>
      <c r="B160" s="56"/>
      <c r="C160" s="43" t="s">
        <v>16</v>
      </c>
      <c r="D160" s="44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5"/>
      <c r="AC160" s="50"/>
      <c r="AD160" s="53"/>
      <c r="AE160" s="34"/>
      <c r="AF160" s="31"/>
      <c r="AG160" s="34"/>
      <c r="AH160" s="37"/>
      <c r="AI160" s="62"/>
    </row>
    <row r="161" spans="1:35" ht="12">
      <c r="A161" s="65"/>
      <c r="B161" s="56"/>
      <c r="C161" s="45" t="s">
        <v>9</v>
      </c>
      <c r="D161" s="27" t="s">
        <v>10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50"/>
      <c r="AD161" s="53"/>
      <c r="AE161" s="34"/>
      <c r="AF161" s="31"/>
      <c r="AG161" s="34"/>
      <c r="AH161" s="37"/>
      <c r="AI161" s="62"/>
    </row>
    <row r="162" spans="1:35" ht="12">
      <c r="A162" s="65"/>
      <c r="B162" s="56"/>
      <c r="C162" s="45"/>
      <c r="D162" s="27" t="s">
        <v>11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50"/>
      <c r="AD162" s="53"/>
      <c r="AE162" s="34"/>
      <c r="AF162" s="31"/>
      <c r="AG162" s="34"/>
      <c r="AH162" s="37"/>
      <c r="AI162" s="62"/>
    </row>
    <row r="163" spans="1:35" ht="12.75" thickBot="1">
      <c r="A163" s="65"/>
      <c r="B163" s="57"/>
      <c r="C163" s="46"/>
      <c r="D163" s="28" t="s">
        <v>12</v>
      </c>
      <c r="E163" s="18"/>
      <c r="F163" s="18"/>
      <c r="G163" s="18"/>
      <c r="H163" s="18"/>
      <c r="I163" s="18"/>
      <c r="J163" s="18"/>
      <c r="K163" s="18"/>
      <c r="L163" s="19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51"/>
      <c r="AD163" s="54"/>
      <c r="AE163" s="35"/>
      <c r="AF163" s="32"/>
      <c r="AG163" s="35"/>
      <c r="AH163" s="38"/>
      <c r="AI163" s="62"/>
    </row>
    <row r="164" spans="1:35" ht="12">
      <c r="A164" s="65"/>
      <c r="B164" s="55">
        <v>40044</v>
      </c>
      <c r="C164" s="58" t="s">
        <v>13</v>
      </c>
      <c r="D164" s="59"/>
      <c r="E164" s="60">
        <v>1.6</v>
      </c>
      <c r="F164" s="47"/>
      <c r="G164" s="47">
        <v>1.7</v>
      </c>
      <c r="H164" s="47"/>
      <c r="I164" s="47"/>
      <c r="J164" s="47"/>
      <c r="K164" s="47">
        <v>1.1</v>
      </c>
      <c r="L164" s="47"/>
      <c r="M164" s="47">
        <v>1.2</v>
      </c>
      <c r="N164" s="47"/>
      <c r="O164" s="47"/>
      <c r="P164" s="47"/>
      <c r="Q164" s="47">
        <v>1.9</v>
      </c>
      <c r="R164" s="47"/>
      <c r="S164" s="47"/>
      <c r="T164" s="47">
        <v>1.1</v>
      </c>
      <c r="U164" s="47"/>
      <c r="V164" s="47"/>
      <c r="W164" s="47"/>
      <c r="X164" s="47">
        <v>1.2</v>
      </c>
      <c r="Y164" s="47"/>
      <c r="Z164" s="47"/>
      <c r="AA164" s="47"/>
      <c r="AB164" s="48"/>
      <c r="AC164" s="49">
        <f>AVERAGE(E165:AB165)</f>
        <v>1.42</v>
      </c>
      <c r="AD164" s="52">
        <f>COUNTIF($E165:$AB165,"&lt;=0,6")</f>
        <v>2</v>
      </c>
      <c r="AE164" s="33">
        <f>COUNTIF($E165:$AB165,"&gt;0,6")-COUNTIF($E165:$AB165,"&gt;=0,8")</f>
        <v>0</v>
      </c>
      <c r="AF164" s="30">
        <f>COUNTIF($E165:$AB165,"&gt;0,8")-COUNTIF($E165:$AB165,"&gt;=1,2")</f>
        <v>0</v>
      </c>
      <c r="AG164" s="33">
        <f>COUNTIF($E165:$AB165,"&gt;1,2")-COUNTIF($E165:$AB165,"&gt;=1,6")</f>
        <v>1</v>
      </c>
      <c r="AH164" s="36">
        <f>COUNTIF(E165:AB165,"&gt;1,6")</f>
        <v>3</v>
      </c>
      <c r="AI164" s="62"/>
    </row>
    <row r="165" spans="1:35" ht="12">
      <c r="A165" s="65"/>
      <c r="B165" s="56"/>
      <c r="C165" s="39" t="s">
        <v>14</v>
      </c>
      <c r="D165" s="40"/>
      <c r="E165" s="6"/>
      <c r="F165" s="7"/>
      <c r="G165" s="7">
        <v>1.7</v>
      </c>
      <c r="H165" s="7"/>
      <c r="I165" s="7"/>
      <c r="J165" s="7"/>
      <c r="K165" s="7">
        <v>2.28</v>
      </c>
      <c r="L165" s="7"/>
      <c r="M165" s="7"/>
      <c r="N165" s="7"/>
      <c r="O165" s="7">
        <v>0.53</v>
      </c>
      <c r="P165" s="7"/>
      <c r="Q165" s="7">
        <v>1.32</v>
      </c>
      <c r="R165" s="7"/>
      <c r="S165" s="7"/>
      <c r="T165" s="7"/>
      <c r="U165" s="7">
        <v>2.24</v>
      </c>
      <c r="V165" s="7"/>
      <c r="W165" s="7"/>
      <c r="X165" s="7">
        <v>0.45</v>
      </c>
      <c r="Y165" s="7"/>
      <c r="Z165" s="7"/>
      <c r="AA165" s="7"/>
      <c r="AB165" s="8"/>
      <c r="AC165" s="50"/>
      <c r="AD165" s="53"/>
      <c r="AE165" s="34"/>
      <c r="AF165" s="31"/>
      <c r="AG165" s="34"/>
      <c r="AH165" s="37"/>
      <c r="AI165" s="62"/>
    </row>
    <row r="166" spans="1:35" ht="12">
      <c r="A166" s="65"/>
      <c r="B166" s="56"/>
      <c r="C166" s="41" t="s">
        <v>15</v>
      </c>
      <c r="D166" s="42"/>
      <c r="E166" s="9"/>
      <c r="F166" s="10"/>
      <c r="G166" s="10"/>
      <c r="H166" s="10"/>
      <c r="I166" s="10"/>
      <c r="J166" s="10"/>
      <c r="K166" s="10">
        <v>9</v>
      </c>
      <c r="L166" s="10"/>
      <c r="M166" s="10">
        <v>1</v>
      </c>
      <c r="N166" s="10"/>
      <c r="O166" s="10"/>
      <c r="P166" s="10"/>
      <c r="Q166" s="10">
        <v>10</v>
      </c>
      <c r="R166" s="10"/>
      <c r="S166" s="10"/>
      <c r="T166" s="10"/>
      <c r="U166" s="10">
        <v>4</v>
      </c>
      <c r="V166" s="10"/>
      <c r="W166" s="10"/>
      <c r="X166" s="10">
        <v>10</v>
      </c>
      <c r="Y166" s="10"/>
      <c r="Z166" s="10"/>
      <c r="AA166" s="10"/>
      <c r="AB166" s="11"/>
      <c r="AC166" s="50"/>
      <c r="AD166" s="53"/>
      <c r="AE166" s="34"/>
      <c r="AF166" s="31"/>
      <c r="AG166" s="34"/>
      <c r="AH166" s="37"/>
      <c r="AI166" s="62"/>
    </row>
    <row r="167" spans="1:35" ht="12">
      <c r="A167" s="65"/>
      <c r="B167" s="56"/>
      <c r="C167" s="43" t="s">
        <v>16</v>
      </c>
      <c r="D167" s="44"/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5"/>
      <c r="AC167" s="50"/>
      <c r="AD167" s="53"/>
      <c r="AE167" s="34"/>
      <c r="AF167" s="31"/>
      <c r="AG167" s="34"/>
      <c r="AH167" s="37"/>
      <c r="AI167" s="62"/>
    </row>
    <row r="168" spans="1:35" ht="12">
      <c r="A168" s="65"/>
      <c r="B168" s="56"/>
      <c r="C168" s="45" t="s">
        <v>9</v>
      </c>
      <c r="D168" s="27" t="s">
        <v>10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50"/>
      <c r="AD168" s="53"/>
      <c r="AE168" s="34"/>
      <c r="AF168" s="31"/>
      <c r="AG168" s="34"/>
      <c r="AH168" s="37"/>
      <c r="AI168" s="62"/>
    </row>
    <row r="169" spans="1:35" ht="12">
      <c r="A169" s="65"/>
      <c r="B169" s="56"/>
      <c r="C169" s="45"/>
      <c r="D169" s="27" t="s">
        <v>11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50"/>
      <c r="AD169" s="53"/>
      <c r="AE169" s="34"/>
      <c r="AF169" s="31"/>
      <c r="AG169" s="34"/>
      <c r="AH169" s="37"/>
      <c r="AI169" s="62"/>
    </row>
    <row r="170" spans="1:35" ht="12.75" thickBot="1">
      <c r="A170" s="65"/>
      <c r="B170" s="57"/>
      <c r="C170" s="46"/>
      <c r="D170" s="28" t="s">
        <v>12</v>
      </c>
      <c r="E170" s="18"/>
      <c r="F170" s="18"/>
      <c r="G170" s="18"/>
      <c r="H170" s="18"/>
      <c r="I170" s="18"/>
      <c r="J170" s="18"/>
      <c r="K170" s="18"/>
      <c r="L170" s="19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51"/>
      <c r="AD170" s="54"/>
      <c r="AE170" s="35"/>
      <c r="AF170" s="32"/>
      <c r="AG170" s="35"/>
      <c r="AH170" s="38"/>
      <c r="AI170" s="62"/>
    </row>
    <row r="171" spans="1:35" ht="12">
      <c r="A171" s="65"/>
      <c r="B171" s="55">
        <v>40045</v>
      </c>
      <c r="C171" s="58" t="s">
        <v>13</v>
      </c>
      <c r="D171" s="59"/>
      <c r="E171" s="60">
        <v>1.6</v>
      </c>
      <c r="F171" s="47"/>
      <c r="G171" s="47">
        <v>1.7</v>
      </c>
      <c r="H171" s="47"/>
      <c r="I171" s="47"/>
      <c r="J171" s="47"/>
      <c r="K171" s="47">
        <v>1.1</v>
      </c>
      <c r="L171" s="47"/>
      <c r="M171" s="47">
        <v>1.2</v>
      </c>
      <c r="N171" s="47"/>
      <c r="O171" s="47"/>
      <c r="P171" s="47"/>
      <c r="Q171" s="47">
        <v>1.9</v>
      </c>
      <c r="R171" s="47"/>
      <c r="S171" s="47"/>
      <c r="T171" s="47">
        <v>1.1</v>
      </c>
      <c r="U171" s="47"/>
      <c r="V171" s="47"/>
      <c r="W171" s="47"/>
      <c r="X171" s="47">
        <v>1.2</v>
      </c>
      <c r="Y171" s="47"/>
      <c r="Z171" s="47"/>
      <c r="AA171" s="47"/>
      <c r="AB171" s="48"/>
      <c r="AC171" s="49">
        <f>AVERAGE(E172:AB172)</f>
        <v>1.42</v>
      </c>
      <c r="AD171" s="52">
        <f>COUNTIF($E172:$AB172,"&lt;=0,6")</f>
        <v>2</v>
      </c>
      <c r="AE171" s="33">
        <f>COUNTIF($E172:$AB172,"&gt;0,6")-COUNTIF($E172:$AB172,"&gt;=0,8")</f>
        <v>0</v>
      </c>
      <c r="AF171" s="30">
        <f>COUNTIF($E172:$AB172,"&gt;0,8")-COUNTIF($E172:$AB172,"&gt;=1,2")</f>
        <v>0</v>
      </c>
      <c r="AG171" s="33">
        <f>COUNTIF($E172:$AB172,"&gt;1,2")-COUNTIF($E172:$AB172,"&gt;=1,6")</f>
        <v>1</v>
      </c>
      <c r="AH171" s="36">
        <f>COUNTIF(E172:AB172,"&gt;1,6")</f>
        <v>3</v>
      </c>
      <c r="AI171" s="62"/>
    </row>
    <row r="172" spans="1:35" ht="12">
      <c r="A172" s="65"/>
      <c r="B172" s="56"/>
      <c r="C172" s="39" t="s">
        <v>14</v>
      </c>
      <c r="D172" s="40"/>
      <c r="E172" s="6"/>
      <c r="F172" s="7"/>
      <c r="G172" s="7">
        <v>1.7</v>
      </c>
      <c r="H172" s="7"/>
      <c r="I172" s="7"/>
      <c r="J172" s="7"/>
      <c r="K172" s="7">
        <v>2.28</v>
      </c>
      <c r="L172" s="7"/>
      <c r="M172" s="7"/>
      <c r="N172" s="7"/>
      <c r="O172" s="7">
        <v>0.53</v>
      </c>
      <c r="P172" s="7"/>
      <c r="Q172" s="7">
        <v>1.32</v>
      </c>
      <c r="R172" s="7"/>
      <c r="S172" s="7"/>
      <c r="T172" s="7"/>
      <c r="U172" s="7">
        <v>2.24</v>
      </c>
      <c r="V172" s="7"/>
      <c r="W172" s="7"/>
      <c r="X172" s="7">
        <v>0.45</v>
      </c>
      <c r="Y172" s="7"/>
      <c r="Z172" s="7"/>
      <c r="AA172" s="7"/>
      <c r="AB172" s="8"/>
      <c r="AC172" s="50"/>
      <c r="AD172" s="53"/>
      <c r="AE172" s="34"/>
      <c r="AF172" s="31"/>
      <c r="AG172" s="34"/>
      <c r="AH172" s="37"/>
      <c r="AI172" s="62"/>
    </row>
    <row r="173" spans="1:35" ht="12">
      <c r="A173" s="65"/>
      <c r="B173" s="56"/>
      <c r="C173" s="41" t="s">
        <v>15</v>
      </c>
      <c r="D173" s="42"/>
      <c r="E173" s="9"/>
      <c r="F173" s="10"/>
      <c r="G173" s="10"/>
      <c r="H173" s="10"/>
      <c r="I173" s="10"/>
      <c r="J173" s="10"/>
      <c r="K173" s="10">
        <v>9</v>
      </c>
      <c r="L173" s="10"/>
      <c r="M173" s="10"/>
      <c r="N173" s="10"/>
      <c r="O173" s="10"/>
      <c r="P173" s="10"/>
      <c r="Q173" s="10">
        <v>10</v>
      </c>
      <c r="R173" s="10"/>
      <c r="S173" s="10"/>
      <c r="T173" s="10"/>
      <c r="U173" s="10">
        <v>4</v>
      </c>
      <c r="V173" s="10"/>
      <c r="W173" s="10"/>
      <c r="X173" s="10">
        <v>10</v>
      </c>
      <c r="Y173" s="10"/>
      <c r="Z173" s="10"/>
      <c r="AA173" s="10"/>
      <c r="AB173" s="11"/>
      <c r="AC173" s="50"/>
      <c r="AD173" s="53"/>
      <c r="AE173" s="34"/>
      <c r="AF173" s="31"/>
      <c r="AG173" s="34"/>
      <c r="AH173" s="37"/>
      <c r="AI173" s="62"/>
    </row>
    <row r="174" spans="1:35" ht="12">
      <c r="A174" s="65"/>
      <c r="B174" s="56"/>
      <c r="C174" s="43" t="s">
        <v>16</v>
      </c>
      <c r="D174" s="44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5"/>
      <c r="AC174" s="50"/>
      <c r="AD174" s="53"/>
      <c r="AE174" s="34"/>
      <c r="AF174" s="31"/>
      <c r="AG174" s="34"/>
      <c r="AH174" s="37"/>
      <c r="AI174" s="62"/>
    </row>
    <row r="175" spans="1:35" ht="12">
      <c r="A175" s="65"/>
      <c r="B175" s="56"/>
      <c r="C175" s="45" t="s">
        <v>9</v>
      </c>
      <c r="D175" s="27" t="s">
        <v>10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50"/>
      <c r="AD175" s="53"/>
      <c r="AE175" s="34"/>
      <c r="AF175" s="31"/>
      <c r="AG175" s="34"/>
      <c r="AH175" s="37"/>
      <c r="AI175" s="62"/>
    </row>
    <row r="176" spans="1:35" ht="12">
      <c r="A176" s="65"/>
      <c r="B176" s="56"/>
      <c r="C176" s="45"/>
      <c r="D176" s="27" t="s">
        <v>11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50"/>
      <c r="AD176" s="53"/>
      <c r="AE176" s="34"/>
      <c r="AF176" s="31"/>
      <c r="AG176" s="34"/>
      <c r="AH176" s="37"/>
      <c r="AI176" s="62"/>
    </row>
    <row r="177" spans="1:35" ht="12.75" thickBot="1">
      <c r="A177" s="65"/>
      <c r="B177" s="57"/>
      <c r="C177" s="46"/>
      <c r="D177" s="28" t="s">
        <v>12</v>
      </c>
      <c r="E177" s="18"/>
      <c r="F177" s="18"/>
      <c r="G177" s="18"/>
      <c r="H177" s="18"/>
      <c r="I177" s="18"/>
      <c r="J177" s="18"/>
      <c r="K177" s="18"/>
      <c r="L177" s="19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51"/>
      <c r="AD177" s="54"/>
      <c r="AE177" s="35"/>
      <c r="AF177" s="32"/>
      <c r="AG177" s="35"/>
      <c r="AH177" s="38"/>
      <c r="AI177" s="62"/>
    </row>
    <row r="178" spans="1:35" ht="12">
      <c r="A178" s="65"/>
      <c r="B178" s="55">
        <v>40046</v>
      </c>
      <c r="C178" s="58" t="s">
        <v>13</v>
      </c>
      <c r="D178" s="59"/>
      <c r="E178" s="60">
        <v>1.6</v>
      </c>
      <c r="F178" s="47"/>
      <c r="G178" s="47">
        <v>1.7</v>
      </c>
      <c r="H178" s="47"/>
      <c r="I178" s="47"/>
      <c r="J178" s="47"/>
      <c r="K178" s="47">
        <v>1.1</v>
      </c>
      <c r="L178" s="47"/>
      <c r="M178" s="47">
        <v>1.2</v>
      </c>
      <c r="N178" s="47"/>
      <c r="O178" s="47"/>
      <c r="P178" s="47"/>
      <c r="Q178" s="47">
        <v>1.9</v>
      </c>
      <c r="R178" s="47"/>
      <c r="S178" s="47"/>
      <c r="T178" s="47">
        <v>1.1</v>
      </c>
      <c r="U178" s="47"/>
      <c r="V178" s="47"/>
      <c r="W178" s="47"/>
      <c r="X178" s="47">
        <v>1.2</v>
      </c>
      <c r="Y178" s="47"/>
      <c r="Z178" s="47"/>
      <c r="AA178" s="47"/>
      <c r="AB178" s="48"/>
      <c r="AC178" s="49">
        <f>AVERAGE(E179:AB179)</f>
        <v>1.42</v>
      </c>
      <c r="AD178" s="52">
        <f>COUNTIF($E179:$AB179,"&lt;=0,6")</f>
        <v>2</v>
      </c>
      <c r="AE178" s="33">
        <f>COUNTIF($E179:$AB179,"&gt;0,6")-COUNTIF($E179:$AB179,"&gt;=0,8")</f>
        <v>0</v>
      </c>
      <c r="AF178" s="30">
        <f>COUNTIF($E179:$AB179,"&gt;0,8")-COUNTIF($E179:$AB179,"&gt;=1,2")</f>
        <v>0</v>
      </c>
      <c r="AG178" s="33">
        <f>COUNTIF($E179:$AB179,"&gt;1,2")-COUNTIF($E179:$AB179,"&gt;=1,6")</f>
        <v>1</v>
      </c>
      <c r="AH178" s="36">
        <f>COUNTIF(E179:AB179,"&gt;1,6")</f>
        <v>3</v>
      </c>
      <c r="AI178" s="62"/>
    </row>
    <row r="179" spans="1:35" ht="12">
      <c r="A179" s="65"/>
      <c r="B179" s="56"/>
      <c r="C179" s="39" t="s">
        <v>14</v>
      </c>
      <c r="D179" s="40"/>
      <c r="E179" s="6"/>
      <c r="F179" s="7"/>
      <c r="G179" s="7">
        <v>1.7</v>
      </c>
      <c r="H179" s="7"/>
      <c r="I179" s="7"/>
      <c r="J179" s="7"/>
      <c r="K179" s="7">
        <v>2.28</v>
      </c>
      <c r="L179" s="7"/>
      <c r="M179" s="7"/>
      <c r="N179" s="7"/>
      <c r="O179" s="7">
        <v>0.53</v>
      </c>
      <c r="P179" s="7"/>
      <c r="Q179" s="7">
        <v>1.32</v>
      </c>
      <c r="R179" s="7"/>
      <c r="S179" s="7"/>
      <c r="T179" s="7"/>
      <c r="U179" s="7">
        <v>2.24</v>
      </c>
      <c r="V179" s="7"/>
      <c r="W179" s="7"/>
      <c r="X179" s="7">
        <v>0.45</v>
      </c>
      <c r="Y179" s="7"/>
      <c r="Z179" s="7"/>
      <c r="AA179" s="7"/>
      <c r="AB179" s="8"/>
      <c r="AC179" s="50"/>
      <c r="AD179" s="53"/>
      <c r="AE179" s="34"/>
      <c r="AF179" s="31"/>
      <c r="AG179" s="34"/>
      <c r="AH179" s="37"/>
      <c r="AI179" s="62"/>
    </row>
    <row r="180" spans="1:35" ht="12">
      <c r="A180" s="65"/>
      <c r="B180" s="56"/>
      <c r="C180" s="41" t="s">
        <v>15</v>
      </c>
      <c r="D180" s="42"/>
      <c r="E180" s="9"/>
      <c r="F180" s="10"/>
      <c r="G180" s="10"/>
      <c r="H180" s="10"/>
      <c r="I180" s="10"/>
      <c r="J180" s="10"/>
      <c r="K180" s="10">
        <v>9</v>
      </c>
      <c r="L180" s="10"/>
      <c r="M180" s="10"/>
      <c r="N180" s="10"/>
      <c r="O180" s="10"/>
      <c r="P180" s="10"/>
      <c r="Q180" s="10">
        <v>10</v>
      </c>
      <c r="R180" s="10"/>
      <c r="S180" s="10"/>
      <c r="T180" s="10"/>
      <c r="U180" s="10">
        <v>4</v>
      </c>
      <c r="V180" s="10"/>
      <c r="W180" s="10"/>
      <c r="X180" s="10">
        <v>10</v>
      </c>
      <c r="Y180" s="10"/>
      <c r="Z180" s="10"/>
      <c r="AA180" s="10"/>
      <c r="AB180" s="11"/>
      <c r="AC180" s="50"/>
      <c r="AD180" s="53"/>
      <c r="AE180" s="34"/>
      <c r="AF180" s="31"/>
      <c r="AG180" s="34"/>
      <c r="AH180" s="37"/>
      <c r="AI180" s="62"/>
    </row>
    <row r="181" spans="1:35" ht="12">
      <c r="A181" s="65"/>
      <c r="B181" s="56"/>
      <c r="C181" s="43" t="s">
        <v>16</v>
      </c>
      <c r="D181" s="44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5"/>
      <c r="AC181" s="50"/>
      <c r="AD181" s="53"/>
      <c r="AE181" s="34"/>
      <c r="AF181" s="31"/>
      <c r="AG181" s="34"/>
      <c r="AH181" s="37"/>
      <c r="AI181" s="62"/>
    </row>
    <row r="182" spans="1:35" ht="12">
      <c r="A182" s="65"/>
      <c r="B182" s="56"/>
      <c r="C182" s="45" t="s">
        <v>9</v>
      </c>
      <c r="D182" s="27" t="s">
        <v>10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50"/>
      <c r="AD182" s="53"/>
      <c r="AE182" s="34"/>
      <c r="AF182" s="31"/>
      <c r="AG182" s="34"/>
      <c r="AH182" s="37"/>
      <c r="AI182" s="62"/>
    </row>
    <row r="183" spans="1:35" ht="12">
      <c r="A183" s="65"/>
      <c r="B183" s="56"/>
      <c r="C183" s="45"/>
      <c r="D183" s="27" t="s">
        <v>11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50"/>
      <c r="AD183" s="53"/>
      <c r="AE183" s="34"/>
      <c r="AF183" s="31"/>
      <c r="AG183" s="34"/>
      <c r="AH183" s="37"/>
      <c r="AI183" s="62"/>
    </row>
    <row r="184" spans="1:35" ht="12.75" thickBot="1">
      <c r="A184" s="65"/>
      <c r="B184" s="57"/>
      <c r="C184" s="46"/>
      <c r="D184" s="28" t="s">
        <v>12</v>
      </c>
      <c r="E184" s="18"/>
      <c r="F184" s="18"/>
      <c r="G184" s="18"/>
      <c r="H184" s="18"/>
      <c r="I184" s="18"/>
      <c r="J184" s="18"/>
      <c r="K184" s="18"/>
      <c r="L184" s="19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51"/>
      <c r="AD184" s="54"/>
      <c r="AE184" s="35"/>
      <c r="AF184" s="32"/>
      <c r="AG184" s="35"/>
      <c r="AH184" s="38"/>
      <c r="AI184" s="62"/>
    </row>
    <row r="185" spans="1:35" ht="12">
      <c r="A185" s="65"/>
      <c r="B185" s="55">
        <v>40047</v>
      </c>
      <c r="C185" s="58" t="s">
        <v>13</v>
      </c>
      <c r="D185" s="59"/>
      <c r="E185" s="60">
        <v>1.6</v>
      </c>
      <c r="F185" s="47"/>
      <c r="G185" s="47">
        <v>1.7</v>
      </c>
      <c r="H185" s="47"/>
      <c r="I185" s="47"/>
      <c r="J185" s="47"/>
      <c r="K185" s="47">
        <v>1.1</v>
      </c>
      <c r="L185" s="47"/>
      <c r="M185" s="47">
        <v>1.2</v>
      </c>
      <c r="N185" s="47"/>
      <c r="O185" s="47"/>
      <c r="P185" s="47"/>
      <c r="Q185" s="47">
        <v>1.9</v>
      </c>
      <c r="R185" s="47"/>
      <c r="S185" s="47"/>
      <c r="T185" s="47">
        <v>1.1</v>
      </c>
      <c r="U185" s="47"/>
      <c r="V185" s="47"/>
      <c r="W185" s="47"/>
      <c r="X185" s="47">
        <v>1.2</v>
      </c>
      <c r="Y185" s="47"/>
      <c r="Z185" s="47"/>
      <c r="AA185" s="47"/>
      <c r="AB185" s="48"/>
      <c r="AC185" s="49">
        <f>AVERAGE(E186:AB186)</f>
        <v>1.42</v>
      </c>
      <c r="AD185" s="52">
        <f>COUNTIF($E186:$AB186,"&lt;=0,6")</f>
        <v>2</v>
      </c>
      <c r="AE185" s="33">
        <f>COUNTIF($E186:$AB186,"&gt;0,6")-COUNTIF($E186:$AB186,"&gt;=0,8")</f>
        <v>0</v>
      </c>
      <c r="AF185" s="30">
        <f>COUNTIF($E186:$AB186,"&gt;0,8")-COUNTIF($E186:$AB186,"&gt;=1,2")</f>
        <v>0</v>
      </c>
      <c r="AG185" s="33">
        <f>COUNTIF($E186:$AB186,"&gt;1,2")-COUNTIF($E186:$AB186,"&gt;=1,6")</f>
        <v>1</v>
      </c>
      <c r="AH185" s="36">
        <f>COUNTIF(E186:AB186,"&gt;1,6")</f>
        <v>3</v>
      </c>
      <c r="AI185" s="62"/>
    </row>
    <row r="186" spans="1:35" ht="12">
      <c r="A186" s="65"/>
      <c r="B186" s="56"/>
      <c r="C186" s="39" t="s">
        <v>14</v>
      </c>
      <c r="D186" s="40"/>
      <c r="E186" s="6"/>
      <c r="F186" s="7"/>
      <c r="G186" s="7">
        <v>1.7</v>
      </c>
      <c r="H186" s="7"/>
      <c r="I186" s="7"/>
      <c r="J186" s="7"/>
      <c r="K186" s="7">
        <v>2.28</v>
      </c>
      <c r="L186" s="7"/>
      <c r="M186" s="7"/>
      <c r="N186" s="7"/>
      <c r="O186" s="7">
        <v>0.53</v>
      </c>
      <c r="P186" s="7"/>
      <c r="Q186" s="7">
        <v>1.32</v>
      </c>
      <c r="R186" s="7"/>
      <c r="S186" s="7"/>
      <c r="T186" s="7"/>
      <c r="U186" s="7">
        <v>2.24</v>
      </c>
      <c r="V186" s="7"/>
      <c r="W186" s="7"/>
      <c r="X186" s="7">
        <v>0.45</v>
      </c>
      <c r="Y186" s="7"/>
      <c r="Z186" s="7"/>
      <c r="AA186" s="7"/>
      <c r="AB186" s="8"/>
      <c r="AC186" s="50"/>
      <c r="AD186" s="53"/>
      <c r="AE186" s="34"/>
      <c r="AF186" s="31"/>
      <c r="AG186" s="34"/>
      <c r="AH186" s="37"/>
      <c r="AI186" s="62"/>
    </row>
    <row r="187" spans="1:35" ht="12">
      <c r="A187" s="65"/>
      <c r="B187" s="56"/>
      <c r="C187" s="41" t="s">
        <v>15</v>
      </c>
      <c r="D187" s="42"/>
      <c r="E187" s="9"/>
      <c r="F187" s="10"/>
      <c r="G187" s="10"/>
      <c r="H187" s="10"/>
      <c r="I187" s="10"/>
      <c r="J187" s="10"/>
      <c r="K187" s="10">
        <v>9</v>
      </c>
      <c r="L187" s="10"/>
      <c r="M187" s="10"/>
      <c r="N187" s="10"/>
      <c r="O187" s="10"/>
      <c r="P187" s="10"/>
      <c r="Q187" s="10">
        <v>10</v>
      </c>
      <c r="R187" s="10"/>
      <c r="S187" s="10"/>
      <c r="T187" s="10"/>
      <c r="U187" s="10">
        <v>4</v>
      </c>
      <c r="V187" s="10"/>
      <c r="W187" s="10"/>
      <c r="X187" s="10">
        <v>10</v>
      </c>
      <c r="Y187" s="10"/>
      <c r="Z187" s="10"/>
      <c r="AA187" s="10"/>
      <c r="AB187" s="11"/>
      <c r="AC187" s="50"/>
      <c r="AD187" s="53"/>
      <c r="AE187" s="34"/>
      <c r="AF187" s="31"/>
      <c r="AG187" s="34"/>
      <c r="AH187" s="37"/>
      <c r="AI187" s="62"/>
    </row>
    <row r="188" spans="1:35" ht="12">
      <c r="A188" s="65"/>
      <c r="B188" s="56"/>
      <c r="C188" s="43" t="s">
        <v>16</v>
      </c>
      <c r="D188" s="44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5"/>
      <c r="AC188" s="50"/>
      <c r="AD188" s="53"/>
      <c r="AE188" s="34"/>
      <c r="AF188" s="31"/>
      <c r="AG188" s="34"/>
      <c r="AH188" s="37"/>
      <c r="AI188" s="62"/>
    </row>
    <row r="189" spans="1:35" ht="12">
      <c r="A189" s="65"/>
      <c r="B189" s="56"/>
      <c r="C189" s="45" t="s">
        <v>9</v>
      </c>
      <c r="D189" s="27" t="s">
        <v>10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50"/>
      <c r="AD189" s="53"/>
      <c r="AE189" s="34"/>
      <c r="AF189" s="31"/>
      <c r="AG189" s="34"/>
      <c r="AH189" s="37"/>
      <c r="AI189" s="62"/>
    </row>
    <row r="190" spans="1:35" ht="12">
      <c r="A190" s="65"/>
      <c r="B190" s="56"/>
      <c r="C190" s="45"/>
      <c r="D190" s="27" t="s">
        <v>11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50"/>
      <c r="AD190" s="53"/>
      <c r="AE190" s="34"/>
      <c r="AF190" s="31"/>
      <c r="AG190" s="34"/>
      <c r="AH190" s="37"/>
      <c r="AI190" s="62"/>
    </row>
    <row r="191" spans="1:35" ht="12.75" thickBot="1">
      <c r="A191" s="65"/>
      <c r="B191" s="57"/>
      <c r="C191" s="46"/>
      <c r="D191" s="28" t="s">
        <v>12</v>
      </c>
      <c r="E191" s="18"/>
      <c r="F191" s="18"/>
      <c r="G191" s="18"/>
      <c r="H191" s="18"/>
      <c r="I191" s="18"/>
      <c r="J191" s="18"/>
      <c r="K191" s="18"/>
      <c r="L191" s="19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51"/>
      <c r="AD191" s="54"/>
      <c r="AE191" s="35"/>
      <c r="AF191" s="32"/>
      <c r="AG191" s="35"/>
      <c r="AH191" s="38"/>
      <c r="AI191" s="62"/>
    </row>
    <row r="192" spans="1:35" ht="12">
      <c r="A192" s="65"/>
      <c r="B192" s="55">
        <v>40048</v>
      </c>
      <c r="C192" s="58" t="s">
        <v>13</v>
      </c>
      <c r="D192" s="59"/>
      <c r="E192" s="60">
        <v>1.6</v>
      </c>
      <c r="F192" s="47"/>
      <c r="G192" s="47">
        <v>1.7</v>
      </c>
      <c r="H192" s="47"/>
      <c r="I192" s="47"/>
      <c r="J192" s="47"/>
      <c r="K192" s="47">
        <v>1.1</v>
      </c>
      <c r="L192" s="47"/>
      <c r="M192" s="47">
        <v>1.2</v>
      </c>
      <c r="N192" s="47"/>
      <c r="O192" s="47"/>
      <c r="P192" s="47"/>
      <c r="Q192" s="47">
        <v>1.9</v>
      </c>
      <c r="R192" s="47"/>
      <c r="S192" s="47"/>
      <c r="T192" s="47">
        <v>1.1</v>
      </c>
      <c r="U192" s="47"/>
      <c r="V192" s="47"/>
      <c r="W192" s="47"/>
      <c r="X192" s="47">
        <v>1.2</v>
      </c>
      <c r="Y192" s="47"/>
      <c r="Z192" s="47"/>
      <c r="AA192" s="47"/>
      <c r="AB192" s="48"/>
      <c r="AC192" s="49">
        <f>AVERAGE(E193:AB193)</f>
        <v>1.42</v>
      </c>
      <c r="AD192" s="52">
        <f>COUNTIF($E193:$AB193,"&lt;=0,6")</f>
        <v>2</v>
      </c>
      <c r="AE192" s="33">
        <f>COUNTIF($E193:$AB193,"&gt;0,6")-COUNTIF($E193:$AB193,"&gt;=0,8")</f>
        <v>0</v>
      </c>
      <c r="AF192" s="30">
        <f>COUNTIF($E193:$AB193,"&gt;0,8")-COUNTIF($E193:$AB193,"&gt;=1,2")</f>
        <v>0</v>
      </c>
      <c r="AG192" s="33">
        <f>COUNTIF($E193:$AB193,"&gt;1,2")-COUNTIF($E193:$AB193,"&gt;=1,6")</f>
        <v>1</v>
      </c>
      <c r="AH192" s="36">
        <f>COUNTIF(E193:AB193,"&gt;1,6")</f>
        <v>3</v>
      </c>
      <c r="AI192" s="62"/>
    </row>
    <row r="193" spans="1:35" ht="12">
      <c r="A193" s="65"/>
      <c r="B193" s="56"/>
      <c r="C193" s="39" t="s">
        <v>14</v>
      </c>
      <c r="D193" s="40"/>
      <c r="E193" s="6"/>
      <c r="F193" s="7"/>
      <c r="G193" s="7">
        <v>1.7</v>
      </c>
      <c r="H193" s="7"/>
      <c r="I193" s="7"/>
      <c r="J193" s="7"/>
      <c r="K193" s="7">
        <v>2.28</v>
      </c>
      <c r="L193" s="7"/>
      <c r="M193" s="7"/>
      <c r="N193" s="7"/>
      <c r="O193" s="7">
        <v>0.53</v>
      </c>
      <c r="P193" s="7"/>
      <c r="Q193" s="7">
        <v>1.32</v>
      </c>
      <c r="R193" s="7"/>
      <c r="S193" s="7"/>
      <c r="T193" s="7"/>
      <c r="U193" s="7">
        <v>2.24</v>
      </c>
      <c r="V193" s="7"/>
      <c r="W193" s="7"/>
      <c r="X193" s="7">
        <v>0.45</v>
      </c>
      <c r="Y193" s="7"/>
      <c r="Z193" s="7"/>
      <c r="AA193" s="7"/>
      <c r="AB193" s="8"/>
      <c r="AC193" s="50"/>
      <c r="AD193" s="53"/>
      <c r="AE193" s="34"/>
      <c r="AF193" s="31"/>
      <c r="AG193" s="34"/>
      <c r="AH193" s="37"/>
      <c r="AI193" s="62"/>
    </row>
    <row r="194" spans="1:35" ht="12">
      <c r="A194" s="65"/>
      <c r="B194" s="56"/>
      <c r="C194" s="41" t="s">
        <v>15</v>
      </c>
      <c r="D194" s="42"/>
      <c r="E194" s="9"/>
      <c r="F194" s="10"/>
      <c r="G194" s="10"/>
      <c r="H194" s="10"/>
      <c r="I194" s="10"/>
      <c r="J194" s="10"/>
      <c r="K194" s="10">
        <v>9</v>
      </c>
      <c r="L194" s="10"/>
      <c r="M194" s="10"/>
      <c r="N194" s="10"/>
      <c r="O194" s="10"/>
      <c r="P194" s="10"/>
      <c r="Q194" s="10">
        <v>10</v>
      </c>
      <c r="R194" s="10"/>
      <c r="S194" s="10"/>
      <c r="T194" s="10"/>
      <c r="U194" s="10">
        <v>4</v>
      </c>
      <c r="V194" s="10"/>
      <c r="W194" s="10"/>
      <c r="X194" s="10">
        <v>10</v>
      </c>
      <c r="Y194" s="10"/>
      <c r="Z194" s="10"/>
      <c r="AA194" s="10"/>
      <c r="AB194" s="11"/>
      <c r="AC194" s="50"/>
      <c r="AD194" s="53"/>
      <c r="AE194" s="34"/>
      <c r="AF194" s="31"/>
      <c r="AG194" s="34"/>
      <c r="AH194" s="37"/>
      <c r="AI194" s="62"/>
    </row>
    <row r="195" spans="1:35" ht="12">
      <c r="A195" s="65"/>
      <c r="B195" s="56"/>
      <c r="C195" s="43" t="s">
        <v>16</v>
      </c>
      <c r="D195" s="44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5"/>
      <c r="AC195" s="50"/>
      <c r="AD195" s="53"/>
      <c r="AE195" s="34"/>
      <c r="AF195" s="31"/>
      <c r="AG195" s="34"/>
      <c r="AH195" s="37"/>
      <c r="AI195" s="62"/>
    </row>
    <row r="196" spans="1:35" ht="12">
      <c r="A196" s="65"/>
      <c r="B196" s="56"/>
      <c r="C196" s="45" t="s">
        <v>9</v>
      </c>
      <c r="D196" s="27" t="s">
        <v>10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50"/>
      <c r="AD196" s="53"/>
      <c r="AE196" s="34"/>
      <c r="AF196" s="31"/>
      <c r="AG196" s="34"/>
      <c r="AH196" s="37"/>
      <c r="AI196" s="62"/>
    </row>
    <row r="197" spans="1:35" ht="12">
      <c r="A197" s="65"/>
      <c r="B197" s="56"/>
      <c r="C197" s="45"/>
      <c r="D197" s="27" t="s">
        <v>11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50"/>
      <c r="AD197" s="53"/>
      <c r="AE197" s="34"/>
      <c r="AF197" s="31"/>
      <c r="AG197" s="34"/>
      <c r="AH197" s="37"/>
      <c r="AI197" s="62"/>
    </row>
    <row r="198" spans="1:35" ht="12.75" thickBot="1">
      <c r="A198" s="66"/>
      <c r="B198" s="57"/>
      <c r="C198" s="46"/>
      <c r="D198" s="28" t="s">
        <v>12</v>
      </c>
      <c r="E198" s="18"/>
      <c r="F198" s="18"/>
      <c r="G198" s="18"/>
      <c r="H198" s="18"/>
      <c r="I198" s="18"/>
      <c r="J198" s="18"/>
      <c r="K198" s="18"/>
      <c r="L198" s="19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51"/>
      <c r="AD198" s="54"/>
      <c r="AE198" s="35"/>
      <c r="AF198" s="32"/>
      <c r="AG198" s="35"/>
      <c r="AH198" s="38"/>
      <c r="AI198" s="63"/>
    </row>
    <row r="199" spans="1:35" ht="12">
      <c r="A199" s="64"/>
      <c r="B199" s="55">
        <v>40049</v>
      </c>
      <c r="C199" s="58" t="s">
        <v>13</v>
      </c>
      <c r="D199" s="59"/>
      <c r="E199" s="60">
        <v>1.6</v>
      </c>
      <c r="F199" s="47"/>
      <c r="G199" s="47">
        <v>1.7</v>
      </c>
      <c r="H199" s="47"/>
      <c r="I199" s="47"/>
      <c r="J199" s="47"/>
      <c r="K199" s="47">
        <v>1.1</v>
      </c>
      <c r="L199" s="47"/>
      <c r="M199" s="47">
        <v>1.2</v>
      </c>
      <c r="N199" s="47"/>
      <c r="O199" s="47"/>
      <c r="P199" s="47"/>
      <c r="Q199" s="47">
        <v>1.9</v>
      </c>
      <c r="R199" s="47"/>
      <c r="S199" s="47"/>
      <c r="T199" s="47">
        <v>1.1</v>
      </c>
      <c r="U199" s="47"/>
      <c r="V199" s="47"/>
      <c r="W199" s="47"/>
      <c r="X199" s="47">
        <v>1.2</v>
      </c>
      <c r="Y199" s="47"/>
      <c r="Z199" s="47"/>
      <c r="AA199" s="47"/>
      <c r="AB199" s="48"/>
      <c r="AC199" s="49">
        <f>AVERAGE(E200:AB200)</f>
        <v>1.42</v>
      </c>
      <c r="AD199" s="52">
        <f>COUNTIF($E200:$AB200,"&lt;=0,6")</f>
        <v>2</v>
      </c>
      <c r="AE199" s="33">
        <f>COUNTIF($E200:$AB200,"&gt;0,6")-COUNTIF($E200:$AB200,"&gt;=0,8")</f>
        <v>0</v>
      </c>
      <c r="AF199" s="30">
        <f>COUNTIF($E200:$AB200,"&gt;0,8")-COUNTIF($E200:$AB200,"&gt;=1,2")</f>
        <v>0</v>
      </c>
      <c r="AG199" s="33">
        <f>COUNTIF($E200:$AB200,"&gt;1,2")-COUNTIF($E200:$AB200,"&gt;=1,6")</f>
        <v>1</v>
      </c>
      <c r="AH199" s="36">
        <f>COUNTIF(E200:AB200,"&gt;1,6")</f>
        <v>3</v>
      </c>
      <c r="AI199" s="61">
        <f>AVERAGE(AC199:AC247)</f>
        <v>1.42</v>
      </c>
    </row>
    <row r="200" spans="1:35" ht="12">
      <c r="A200" s="65"/>
      <c r="B200" s="56"/>
      <c r="C200" s="39" t="s">
        <v>14</v>
      </c>
      <c r="D200" s="40"/>
      <c r="E200" s="6"/>
      <c r="F200" s="7"/>
      <c r="G200" s="7">
        <v>1.7</v>
      </c>
      <c r="H200" s="7"/>
      <c r="I200" s="7"/>
      <c r="J200" s="7"/>
      <c r="K200" s="7">
        <v>2.28</v>
      </c>
      <c r="L200" s="7"/>
      <c r="M200" s="7"/>
      <c r="N200" s="7"/>
      <c r="O200" s="7">
        <v>0.53</v>
      </c>
      <c r="P200" s="7"/>
      <c r="Q200" s="7">
        <v>1.32</v>
      </c>
      <c r="R200" s="7"/>
      <c r="S200" s="7"/>
      <c r="T200" s="7"/>
      <c r="U200" s="7">
        <v>2.24</v>
      </c>
      <c r="V200" s="7"/>
      <c r="W200" s="7"/>
      <c r="X200" s="7">
        <v>0.45</v>
      </c>
      <c r="Y200" s="7"/>
      <c r="Z200" s="7"/>
      <c r="AA200" s="7"/>
      <c r="AB200" s="8"/>
      <c r="AC200" s="50"/>
      <c r="AD200" s="53"/>
      <c r="AE200" s="34"/>
      <c r="AF200" s="31"/>
      <c r="AG200" s="34"/>
      <c r="AH200" s="37"/>
      <c r="AI200" s="62"/>
    </row>
    <row r="201" spans="1:35" ht="12">
      <c r="A201" s="65"/>
      <c r="B201" s="56"/>
      <c r="C201" s="41" t="s">
        <v>15</v>
      </c>
      <c r="D201" s="42"/>
      <c r="E201" s="9"/>
      <c r="F201" s="10"/>
      <c r="G201" s="10"/>
      <c r="H201" s="10"/>
      <c r="I201" s="10"/>
      <c r="J201" s="10"/>
      <c r="K201" s="10">
        <v>9</v>
      </c>
      <c r="L201" s="10"/>
      <c r="M201" s="10"/>
      <c r="N201" s="10"/>
      <c r="O201" s="10"/>
      <c r="P201" s="10"/>
      <c r="Q201" s="10">
        <v>10</v>
      </c>
      <c r="R201" s="10"/>
      <c r="S201" s="10"/>
      <c r="T201" s="10"/>
      <c r="U201" s="10">
        <v>4</v>
      </c>
      <c r="V201" s="10"/>
      <c r="W201" s="10"/>
      <c r="X201" s="10">
        <v>10</v>
      </c>
      <c r="Y201" s="10"/>
      <c r="Z201" s="10"/>
      <c r="AA201" s="10"/>
      <c r="AB201" s="11"/>
      <c r="AC201" s="50"/>
      <c r="AD201" s="53"/>
      <c r="AE201" s="34"/>
      <c r="AF201" s="31"/>
      <c r="AG201" s="34"/>
      <c r="AH201" s="37"/>
      <c r="AI201" s="62"/>
    </row>
    <row r="202" spans="1:35" ht="12">
      <c r="A202" s="65"/>
      <c r="B202" s="56"/>
      <c r="C202" s="43" t="s">
        <v>16</v>
      </c>
      <c r="D202" s="44"/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5"/>
      <c r="AC202" s="50"/>
      <c r="AD202" s="53"/>
      <c r="AE202" s="34"/>
      <c r="AF202" s="31"/>
      <c r="AG202" s="34"/>
      <c r="AH202" s="37"/>
      <c r="AI202" s="62"/>
    </row>
    <row r="203" spans="1:35" ht="12">
      <c r="A203" s="65"/>
      <c r="B203" s="56"/>
      <c r="C203" s="45" t="s">
        <v>9</v>
      </c>
      <c r="D203" s="27" t="s">
        <v>10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50"/>
      <c r="AD203" s="53"/>
      <c r="AE203" s="34"/>
      <c r="AF203" s="31"/>
      <c r="AG203" s="34"/>
      <c r="AH203" s="37"/>
      <c r="AI203" s="62"/>
    </row>
    <row r="204" spans="1:35" ht="12">
      <c r="A204" s="65"/>
      <c r="B204" s="56"/>
      <c r="C204" s="45"/>
      <c r="D204" s="27" t="s">
        <v>11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50"/>
      <c r="AD204" s="53"/>
      <c r="AE204" s="34"/>
      <c r="AF204" s="31"/>
      <c r="AG204" s="34"/>
      <c r="AH204" s="37"/>
      <c r="AI204" s="62"/>
    </row>
    <row r="205" spans="1:35" ht="12.75" thickBot="1">
      <c r="A205" s="65"/>
      <c r="B205" s="57"/>
      <c r="C205" s="46"/>
      <c r="D205" s="28" t="s">
        <v>12</v>
      </c>
      <c r="E205" s="18"/>
      <c r="F205" s="18"/>
      <c r="G205" s="18"/>
      <c r="H205" s="18"/>
      <c r="I205" s="18"/>
      <c r="J205" s="18"/>
      <c r="K205" s="18"/>
      <c r="L205" s="19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51"/>
      <c r="AD205" s="54"/>
      <c r="AE205" s="35"/>
      <c r="AF205" s="32"/>
      <c r="AG205" s="35"/>
      <c r="AH205" s="38"/>
      <c r="AI205" s="62"/>
    </row>
    <row r="206" spans="1:35" ht="12">
      <c r="A206" s="65"/>
      <c r="B206" s="55">
        <v>40050</v>
      </c>
      <c r="C206" s="58" t="s">
        <v>13</v>
      </c>
      <c r="D206" s="59"/>
      <c r="E206" s="60">
        <v>1.6</v>
      </c>
      <c r="F206" s="47"/>
      <c r="G206" s="47">
        <v>1.7</v>
      </c>
      <c r="H206" s="47"/>
      <c r="I206" s="47"/>
      <c r="J206" s="47"/>
      <c r="K206" s="47">
        <v>1.1</v>
      </c>
      <c r="L206" s="47"/>
      <c r="M206" s="47">
        <v>1.2</v>
      </c>
      <c r="N206" s="47"/>
      <c r="O206" s="47"/>
      <c r="P206" s="47"/>
      <c r="Q206" s="47">
        <v>1.9</v>
      </c>
      <c r="R206" s="47"/>
      <c r="S206" s="47"/>
      <c r="T206" s="47">
        <v>1.1</v>
      </c>
      <c r="U206" s="47"/>
      <c r="V206" s="47"/>
      <c r="W206" s="47"/>
      <c r="X206" s="47">
        <v>1.2</v>
      </c>
      <c r="Y206" s="47"/>
      <c r="Z206" s="47"/>
      <c r="AA206" s="47"/>
      <c r="AB206" s="48"/>
      <c r="AC206" s="49">
        <f>AVERAGE(E207:AB207)</f>
        <v>1.42</v>
      </c>
      <c r="AD206" s="52">
        <f>COUNTIF($E207:$AB207,"&lt;=0,6")</f>
        <v>2</v>
      </c>
      <c r="AE206" s="33">
        <f>COUNTIF($E207:$AB207,"&gt;0,6")-COUNTIF($E207:$AB207,"&gt;=0,8")</f>
        <v>0</v>
      </c>
      <c r="AF206" s="30">
        <f>COUNTIF($E207:$AB207,"&gt;0,8")-COUNTIF($E207:$AB207,"&gt;=1,2")</f>
        <v>0</v>
      </c>
      <c r="AG206" s="33">
        <f>COUNTIF($E207:$AB207,"&gt;1,2")-COUNTIF($E207:$AB207,"&gt;=1,6")</f>
        <v>1</v>
      </c>
      <c r="AH206" s="36">
        <f>COUNTIF(E207:AB207,"&gt;1,6")</f>
        <v>3</v>
      </c>
      <c r="AI206" s="62"/>
    </row>
    <row r="207" spans="1:35" ht="12">
      <c r="A207" s="65"/>
      <c r="B207" s="56"/>
      <c r="C207" s="39" t="s">
        <v>14</v>
      </c>
      <c r="D207" s="40"/>
      <c r="E207" s="6"/>
      <c r="F207" s="7"/>
      <c r="G207" s="7">
        <v>1.7</v>
      </c>
      <c r="H207" s="7"/>
      <c r="I207" s="7"/>
      <c r="J207" s="7"/>
      <c r="K207" s="7">
        <v>2.28</v>
      </c>
      <c r="L207" s="7"/>
      <c r="M207" s="7"/>
      <c r="N207" s="7"/>
      <c r="O207" s="7">
        <v>0.53</v>
      </c>
      <c r="P207" s="7"/>
      <c r="Q207" s="7">
        <v>1.32</v>
      </c>
      <c r="R207" s="7"/>
      <c r="S207" s="7"/>
      <c r="T207" s="7"/>
      <c r="U207" s="7">
        <v>2.24</v>
      </c>
      <c r="V207" s="7"/>
      <c r="W207" s="7"/>
      <c r="X207" s="7">
        <v>0.45</v>
      </c>
      <c r="Y207" s="7"/>
      <c r="Z207" s="7"/>
      <c r="AA207" s="7"/>
      <c r="AB207" s="8"/>
      <c r="AC207" s="50"/>
      <c r="AD207" s="53"/>
      <c r="AE207" s="34"/>
      <c r="AF207" s="31"/>
      <c r="AG207" s="34"/>
      <c r="AH207" s="37"/>
      <c r="AI207" s="62"/>
    </row>
    <row r="208" spans="1:35" ht="12">
      <c r="A208" s="65"/>
      <c r="B208" s="56"/>
      <c r="C208" s="41" t="s">
        <v>15</v>
      </c>
      <c r="D208" s="42"/>
      <c r="E208" s="9"/>
      <c r="F208" s="10"/>
      <c r="G208" s="10"/>
      <c r="H208" s="10"/>
      <c r="I208" s="10"/>
      <c r="J208" s="10"/>
      <c r="K208" s="10">
        <v>9</v>
      </c>
      <c r="L208" s="10"/>
      <c r="M208" s="10"/>
      <c r="N208" s="10"/>
      <c r="O208" s="10"/>
      <c r="P208" s="10"/>
      <c r="Q208" s="10">
        <v>10</v>
      </c>
      <c r="R208" s="10"/>
      <c r="S208" s="10"/>
      <c r="T208" s="10"/>
      <c r="U208" s="10">
        <v>4</v>
      </c>
      <c r="V208" s="10"/>
      <c r="W208" s="10"/>
      <c r="X208" s="10">
        <v>10</v>
      </c>
      <c r="Y208" s="10"/>
      <c r="Z208" s="10"/>
      <c r="AA208" s="10"/>
      <c r="AB208" s="11"/>
      <c r="AC208" s="50"/>
      <c r="AD208" s="53"/>
      <c r="AE208" s="34"/>
      <c r="AF208" s="31"/>
      <c r="AG208" s="34"/>
      <c r="AH208" s="37"/>
      <c r="AI208" s="62"/>
    </row>
    <row r="209" spans="1:35" ht="12">
      <c r="A209" s="65"/>
      <c r="B209" s="56"/>
      <c r="C209" s="43" t="s">
        <v>16</v>
      </c>
      <c r="D209" s="44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5"/>
      <c r="AC209" s="50"/>
      <c r="AD209" s="53"/>
      <c r="AE209" s="34"/>
      <c r="AF209" s="31"/>
      <c r="AG209" s="34"/>
      <c r="AH209" s="37"/>
      <c r="AI209" s="62"/>
    </row>
    <row r="210" spans="1:35" ht="12">
      <c r="A210" s="65"/>
      <c r="B210" s="56"/>
      <c r="C210" s="45" t="s">
        <v>9</v>
      </c>
      <c r="D210" s="27" t="s">
        <v>10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50"/>
      <c r="AD210" s="53"/>
      <c r="AE210" s="34"/>
      <c r="AF210" s="31"/>
      <c r="AG210" s="34"/>
      <c r="AH210" s="37"/>
      <c r="AI210" s="62"/>
    </row>
    <row r="211" spans="1:35" ht="12">
      <c r="A211" s="65"/>
      <c r="B211" s="56"/>
      <c r="C211" s="45"/>
      <c r="D211" s="27" t="s">
        <v>11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50"/>
      <c r="AD211" s="53"/>
      <c r="AE211" s="34"/>
      <c r="AF211" s="31"/>
      <c r="AG211" s="34"/>
      <c r="AH211" s="37"/>
      <c r="AI211" s="62"/>
    </row>
    <row r="212" spans="1:35" ht="12.75" thickBot="1">
      <c r="A212" s="65"/>
      <c r="B212" s="57"/>
      <c r="C212" s="46"/>
      <c r="D212" s="28" t="s">
        <v>12</v>
      </c>
      <c r="E212" s="18"/>
      <c r="F212" s="18"/>
      <c r="G212" s="18"/>
      <c r="H212" s="18"/>
      <c r="I212" s="18"/>
      <c r="J212" s="18"/>
      <c r="K212" s="18"/>
      <c r="L212" s="19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51"/>
      <c r="AD212" s="54"/>
      <c r="AE212" s="35"/>
      <c r="AF212" s="32"/>
      <c r="AG212" s="35"/>
      <c r="AH212" s="38"/>
      <c r="AI212" s="62"/>
    </row>
    <row r="213" spans="1:35" ht="12">
      <c r="A213" s="65"/>
      <c r="B213" s="55">
        <v>40051</v>
      </c>
      <c r="C213" s="58" t="s">
        <v>13</v>
      </c>
      <c r="D213" s="59"/>
      <c r="E213" s="60">
        <v>1.6</v>
      </c>
      <c r="F213" s="47"/>
      <c r="G213" s="47">
        <v>1.7</v>
      </c>
      <c r="H213" s="47"/>
      <c r="I213" s="47"/>
      <c r="J213" s="47"/>
      <c r="K213" s="47">
        <v>1.1</v>
      </c>
      <c r="L213" s="47"/>
      <c r="M213" s="47">
        <v>1.2</v>
      </c>
      <c r="N213" s="47"/>
      <c r="O213" s="47"/>
      <c r="P213" s="47"/>
      <c r="Q213" s="47">
        <v>1.9</v>
      </c>
      <c r="R213" s="47"/>
      <c r="S213" s="47"/>
      <c r="T213" s="47">
        <v>1.1</v>
      </c>
      <c r="U213" s="47"/>
      <c r="V213" s="47"/>
      <c r="W213" s="47"/>
      <c r="X213" s="47">
        <v>1.2</v>
      </c>
      <c r="Y213" s="47"/>
      <c r="Z213" s="47"/>
      <c r="AA213" s="47"/>
      <c r="AB213" s="48"/>
      <c r="AC213" s="49">
        <f>AVERAGE(E214:AB214)</f>
        <v>1.42</v>
      </c>
      <c r="AD213" s="52">
        <f>COUNTIF($E214:$AB214,"&lt;=0,6")</f>
        <v>2</v>
      </c>
      <c r="AE213" s="33">
        <f>COUNTIF($E214:$AB214,"&gt;0,6")-COUNTIF($E214:$AB214,"&gt;=0,8")</f>
        <v>0</v>
      </c>
      <c r="AF213" s="30">
        <f>COUNTIF($E214:$AB214,"&gt;0,8")-COUNTIF($E214:$AB214,"&gt;=1,2")</f>
        <v>0</v>
      </c>
      <c r="AG213" s="33">
        <f>COUNTIF($E214:$AB214,"&gt;1,2")-COUNTIF($E214:$AB214,"&gt;=1,6")</f>
        <v>1</v>
      </c>
      <c r="AH213" s="36">
        <f>COUNTIF(E214:AB214,"&gt;1,6")</f>
        <v>3</v>
      </c>
      <c r="AI213" s="62"/>
    </row>
    <row r="214" spans="1:35" ht="12">
      <c r="A214" s="65"/>
      <c r="B214" s="56"/>
      <c r="C214" s="39" t="s">
        <v>14</v>
      </c>
      <c r="D214" s="40"/>
      <c r="E214" s="6"/>
      <c r="F214" s="7"/>
      <c r="G214" s="7">
        <v>1.7</v>
      </c>
      <c r="H214" s="7"/>
      <c r="I214" s="7"/>
      <c r="J214" s="7"/>
      <c r="K214" s="7">
        <v>2.28</v>
      </c>
      <c r="L214" s="7"/>
      <c r="M214" s="7"/>
      <c r="N214" s="7"/>
      <c r="O214" s="7">
        <v>0.53</v>
      </c>
      <c r="P214" s="7"/>
      <c r="Q214" s="7">
        <v>1.32</v>
      </c>
      <c r="R214" s="7"/>
      <c r="S214" s="7"/>
      <c r="T214" s="7"/>
      <c r="U214" s="7">
        <v>2.24</v>
      </c>
      <c r="V214" s="7"/>
      <c r="W214" s="7"/>
      <c r="X214" s="7">
        <v>0.45</v>
      </c>
      <c r="Y214" s="7"/>
      <c r="Z214" s="7"/>
      <c r="AA214" s="7"/>
      <c r="AB214" s="8"/>
      <c r="AC214" s="50"/>
      <c r="AD214" s="53"/>
      <c r="AE214" s="34"/>
      <c r="AF214" s="31"/>
      <c r="AG214" s="34"/>
      <c r="AH214" s="37"/>
      <c r="AI214" s="62"/>
    </row>
    <row r="215" spans="1:35" ht="12">
      <c r="A215" s="65"/>
      <c r="B215" s="56"/>
      <c r="C215" s="41" t="s">
        <v>15</v>
      </c>
      <c r="D215" s="42"/>
      <c r="E215" s="9"/>
      <c r="F215" s="10"/>
      <c r="G215" s="10"/>
      <c r="H215" s="10"/>
      <c r="I215" s="10"/>
      <c r="J215" s="10"/>
      <c r="K215" s="10">
        <v>9</v>
      </c>
      <c r="L215" s="10"/>
      <c r="M215" s="10">
        <v>1</v>
      </c>
      <c r="N215" s="10"/>
      <c r="O215" s="10"/>
      <c r="P215" s="10"/>
      <c r="Q215" s="10">
        <v>10</v>
      </c>
      <c r="R215" s="10"/>
      <c r="S215" s="10"/>
      <c r="T215" s="10"/>
      <c r="U215" s="10">
        <v>4</v>
      </c>
      <c r="V215" s="10"/>
      <c r="W215" s="10"/>
      <c r="X215" s="10">
        <v>10</v>
      </c>
      <c r="Y215" s="10"/>
      <c r="Z215" s="10"/>
      <c r="AA215" s="10"/>
      <c r="AB215" s="11"/>
      <c r="AC215" s="50"/>
      <c r="AD215" s="53"/>
      <c r="AE215" s="34"/>
      <c r="AF215" s="31"/>
      <c r="AG215" s="34"/>
      <c r="AH215" s="37"/>
      <c r="AI215" s="62"/>
    </row>
    <row r="216" spans="1:35" ht="12">
      <c r="A216" s="65"/>
      <c r="B216" s="56"/>
      <c r="C216" s="43" t="s">
        <v>16</v>
      </c>
      <c r="D216" s="44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5"/>
      <c r="AC216" s="50"/>
      <c r="AD216" s="53"/>
      <c r="AE216" s="34"/>
      <c r="AF216" s="31"/>
      <c r="AG216" s="34"/>
      <c r="AH216" s="37"/>
      <c r="AI216" s="62"/>
    </row>
    <row r="217" spans="1:35" ht="12">
      <c r="A217" s="65"/>
      <c r="B217" s="56"/>
      <c r="C217" s="45" t="s">
        <v>9</v>
      </c>
      <c r="D217" s="27" t="s">
        <v>10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50"/>
      <c r="AD217" s="53"/>
      <c r="AE217" s="34"/>
      <c r="AF217" s="31"/>
      <c r="AG217" s="34"/>
      <c r="AH217" s="37"/>
      <c r="AI217" s="62"/>
    </row>
    <row r="218" spans="1:35" ht="12">
      <c r="A218" s="65"/>
      <c r="B218" s="56"/>
      <c r="C218" s="45"/>
      <c r="D218" s="27" t="s">
        <v>11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50"/>
      <c r="AD218" s="53"/>
      <c r="AE218" s="34"/>
      <c r="AF218" s="31"/>
      <c r="AG218" s="34"/>
      <c r="AH218" s="37"/>
      <c r="AI218" s="62"/>
    </row>
    <row r="219" spans="1:35" ht="12.75" thickBot="1">
      <c r="A219" s="65"/>
      <c r="B219" s="57"/>
      <c r="C219" s="46"/>
      <c r="D219" s="28" t="s">
        <v>12</v>
      </c>
      <c r="E219" s="18"/>
      <c r="F219" s="18"/>
      <c r="G219" s="18"/>
      <c r="H219" s="18"/>
      <c r="I219" s="18"/>
      <c r="J219" s="18"/>
      <c r="K219" s="18"/>
      <c r="L219" s="19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51"/>
      <c r="AD219" s="54"/>
      <c r="AE219" s="35"/>
      <c r="AF219" s="32"/>
      <c r="AG219" s="35"/>
      <c r="AH219" s="38"/>
      <c r="AI219" s="62"/>
    </row>
    <row r="220" spans="1:35" ht="12">
      <c r="A220" s="65"/>
      <c r="B220" s="55">
        <v>40052</v>
      </c>
      <c r="C220" s="58" t="s">
        <v>13</v>
      </c>
      <c r="D220" s="59"/>
      <c r="E220" s="60">
        <v>1.6</v>
      </c>
      <c r="F220" s="47"/>
      <c r="G220" s="47">
        <v>1.7</v>
      </c>
      <c r="H220" s="47"/>
      <c r="I220" s="47"/>
      <c r="J220" s="47"/>
      <c r="K220" s="47">
        <v>1.1</v>
      </c>
      <c r="L220" s="47"/>
      <c r="M220" s="47">
        <v>1.2</v>
      </c>
      <c r="N220" s="47"/>
      <c r="O220" s="47"/>
      <c r="P220" s="47"/>
      <c r="Q220" s="47">
        <v>1.9</v>
      </c>
      <c r="R220" s="47"/>
      <c r="S220" s="47"/>
      <c r="T220" s="47">
        <v>1.1</v>
      </c>
      <c r="U220" s="47"/>
      <c r="V220" s="47"/>
      <c r="W220" s="47"/>
      <c r="X220" s="47">
        <v>1.2</v>
      </c>
      <c r="Y220" s="47"/>
      <c r="Z220" s="47"/>
      <c r="AA220" s="47"/>
      <c r="AB220" s="48"/>
      <c r="AC220" s="49">
        <f>AVERAGE(E221:AB221)</f>
        <v>1.42</v>
      </c>
      <c r="AD220" s="52">
        <f>COUNTIF($E221:$AB221,"&lt;=0,6")</f>
        <v>2</v>
      </c>
      <c r="AE220" s="33">
        <f>COUNTIF($E221:$AB221,"&gt;0,6")-COUNTIF($E221:$AB221,"&gt;=0,8")</f>
        <v>0</v>
      </c>
      <c r="AF220" s="30">
        <f>COUNTIF($E221:$AB221,"&gt;0,8")-COUNTIF($E221:$AB221,"&gt;=1,2")</f>
        <v>0</v>
      </c>
      <c r="AG220" s="33">
        <f>COUNTIF($E221:$AB221,"&gt;1,2")-COUNTIF($E221:$AB221,"&gt;=1,6")</f>
        <v>1</v>
      </c>
      <c r="AH220" s="36">
        <f>COUNTIF(E221:AB221,"&gt;1,6")</f>
        <v>3</v>
      </c>
      <c r="AI220" s="62"/>
    </row>
    <row r="221" spans="1:35" ht="12">
      <c r="A221" s="65"/>
      <c r="B221" s="56"/>
      <c r="C221" s="39" t="s">
        <v>14</v>
      </c>
      <c r="D221" s="40"/>
      <c r="E221" s="6"/>
      <c r="F221" s="7"/>
      <c r="G221" s="7">
        <v>1.7</v>
      </c>
      <c r="H221" s="7"/>
      <c r="I221" s="7"/>
      <c r="J221" s="7"/>
      <c r="K221" s="7">
        <v>2.28</v>
      </c>
      <c r="L221" s="7"/>
      <c r="M221" s="7"/>
      <c r="N221" s="7"/>
      <c r="O221" s="7">
        <v>0.53</v>
      </c>
      <c r="P221" s="7"/>
      <c r="Q221" s="7">
        <v>1.32</v>
      </c>
      <c r="R221" s="7"/>
      <c r="S221" s="7"/>
      <c r="T221" s="7"/>
      <c r="U221" s="7">
        <v>2.24</v>
      </c>
      <c r="V221" s="7"/>
      <c r="W221" s="7"/>
      <c r="X221" s="7">
        <v>0.45</v>
      </c>
      <c r="Y221" s="7"/>
      <c r="Z221" s="7"/>
      <c r="AA221" s="7"/>
      <c r="AB221" s="8"/>
      <c r="AC221" s="50"/>
      <c r="AD221" s="53"/>
      <c r="AE221" s="34"/>
      <c r="AF221" s="31"/>
      <c r="AG221" s="34"/>
      <c r="AH221" s="37"/>
      <c r="AI221" s="62"/>
    </row>
    <row r="222" spans="1:35" ht="12">
      <c r="A222" s="65"/>
      <c r="B222" s="56"/>
      <c r="C222" s="41" t="s">
        <v>15</v>
      </c>
      <c r="D222" s="42"/>
      <c r="E222" s="9"/>
      <c r="F222" s="10"/>
      <c r="G222" s="10"/>
      <c r="H222" s="10"/>
      <c r="I222" s="10"/>
      <c r="J222" s="10"/>
      <c r="K222" s="10">
        <v>9</v>
      </c>
      <c r="L222" s="10"/>
      <c r="M222" s="10"/>
      <c r="N222" s="10"/>
      <c r="O222" s="10"/>
      <c r="P222" s="10"/>
      <c r="Q222" s="10">
        <v>10</v>
      </c>
      <c r="R222" s="10"/>
      <c r="S222" s="10"/>
      <c r="T222" s="10"/>
      <c r="U222" s="10">
        <v>4</v>
      </c>
      <c r="V222" s="10"/>
      <c r="W222" s="10"/>
      <c r="X222" s="10">
        <v>10</v>
      </c>
      <c r="Y222" s="10"/>
      <c r="Z222" s="10"/>
      <c r="AA222" s="10"/>
      <c r="AB222" s="11"/>
      <c r="AC222" s="50"/>
      <c r="AD222" s="53"/>
      <c r="AE222" s="34"/>
      <c r="AF222" s="31"/>
      <c r="AG222" s="34"/>
      <c r="AH222" s="37"/>
      <c r="AI222" s="62"/>
    </row>
    <row r="223" spans="1:35" ht="12">
      <c r="A223" s="65"/>
      <c r="B223" s="56"/>
      <c r="C223" s="43" t="s">
        <v>16</v>
      </c>
      <c r="D223" s="44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5"/>
      <c r="AC223" s="50"/>
      <c r="AD223" s="53"/>
      <c r="AE223" s="34"/>
      <c r="AF223" s="31"/>
      <c r="AG223" s="34"/>
      <c r="AH223" s="37"/>
      <c r="AI223" s="62"/>
    </row>
    <row r="224" spans="1:35" ht="12">
      <c r="A224" s="65"/>
      <c r="B224" s="56"/>
      <c r="C224" s="45" t="s">
        <v>9</v>
      </c>
      <c r="D224" s="27" t="s">
        <v>10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50"/>
      <c r="AD224" s="53"/>
      <c r="AE224" s="34"/>
      <c r="AF224" s="31"/>
      <c r="AG224" s="34"/>
      <c r="AH224" s="37"/>
      <c r="AI224" s="62"/>
    </row>
    <row r="225" spans="1:35" ht="12">
      <c r="A225" s="65"/>
      <c r="B225" s="56"/>
      <c r="C225" s="45"/>
      <c r="D225" s="27" t="s">
        <v>11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50"/>
      <c r="AD225" s="53"/>
      <c r="AE225" s="34"/>
      <c r="AF225" s="31"/>
      <c r="AG225" s="34"/>
      <c r="AH225" s="37"/>
      <c r="AI225" s="62"/>
    </row>
    <row r="226" spans="1:35" ht="12.75" thickBot="1">
      <c r="A226" s="65"/>
      <c r="B226" s="57"/>
      <c r="C226" s="46"/>
      <c r="D226" s="28" t="s">
        <v>12</v>
      </c>
      <c r="E226" s="18"/>
      <c r="F226" s="18"/>
      <c r="G226" s="18"/>
      <c r="H226" s="18"/>
      <c r="I226" s="18"/>
      <c r="J226" s="18"/>
      <c r="K226" s="18"/>
      <c r="L226" s="19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51"/>
      <c r="AD226" s="54"/>
      <c r="AE226" s="35"/>
      <c r="AF226" s="32"/>
      <c r="AG226" s="35"/>
      <c r="AH226" s="38"/>
      <c r="AI226" s="62"/>
    </row>
    <row r="227" spans="1:35" ht="12">
      <c r="A227" s="65"/>
      <c r="B227" s="55">
        <v>40053</v>
      </c>
      <c r="C227" s="58" t="s">
        <v>13</v>
      </c>
      <c r="D227" s="59"/>
      <c r="E227" s="60">
        <v>1.6</v>
      </c>
      <c r="F227" s="47"/>
      <c r="G227" s="47">
        <v>1.7</v>
      </c>
      <c r="H227" s="47"/>
      <c r="I227" s="47"/>
      <c r="J227" s="47"/>
      <c r="K227" s="47">
        <v>1.1</v>
      </c>
      <c r="L227" s="47"/>
      <c r="M227" s="47">
        <v>1.2</v>
      </c>
      <c r="N227" s="47"/>
      <c r="O227" s="47"/>
      <c r="P227" s="47"/>
      <c r="Q227" s="47">
        <v>1.9</v>
      </c>
      <c r="R227" s="47"/>
      <c r="S227" s="47"/>
      <c r="T227" s="47">
        <v>1.1</v>
      </c>
      <c r="U227" s="47"/>
      <c r="V227" s="47"/>
      <c r="W227" s="47"/>
      <c r="X227" s="47">
        <v>1.2</v>
      </c>
      <c r="Y227" s="47"/>
      <c r="Z227" s="47"/>
      <c r="AA227" s="47"/>
      <c r="AB227" s="48"/>
      <c r="AC227" s="49">
        <f>AVERAGE(E228:AB228)</f>
        <v>1.42</v>
      </c>
      <c r="AD227" s="52">
        <f>COUNTIF($E228:$AB228,"&lt;=0,6")</f>
        <v>2</v>
      </c>
      <c r="AE227" s="33">
        <f>COUNTIF($E228:$AB228,"&gt;0,6")-COUNTIF($E228:$AB228,"&gt;=0,8")</f>
        <v>0</v>
      </c>
      <c r="AF227" s="30">
        <f>COUNTIF($E228:$AB228,"&gt;0,8")-COUNTIF($E228:$AB228,"&gt;=1,2")</f>
        <v>0</v>
      </c>
      <c r="AG227" s="33">
        <f>COUNTIF($E228:$AB228,"&gt;1,2")-COUNTIF($E228:$AB228,"&gt;=1,6")</f>
        <v>1</v>
      </c>
      <c r="AH227" s="36">
        <f>COUNTIF(E228:AB228,"&gt;1,6")</f>
        <v>3</v>
      </c>
      <c r="AI227" s="62"/>
    </row>
    <row r="228" spans="1:35" ht="12">
      <c r="A228" s="65"/>
      <c r="B228" s="56"/>
      <c r="C228" s="39" t="s">
        <v>14</v>
      </c>
      <c r="D228" s="40"/>
      <c r="E228" s="6"/>
      <c r="F228" s="7"/>
      <c r="G228" s="7">
        <v>1.7</v>
      </c>
      <c r="H228" s="7"/>
      <c r="I228" s="7"/>
      <c r="J228" s="7"/>
      <c r="K228" s="7">
        <v>2.28</v>
      </c>
      <c r="L228" s="7"/>
      <c r="M228" s="7"/>
      <c r="N228" s="7"/>
      <c r="O228" s="7">
        <v>0.53</v>
      </c>
      <c r="P228" s="7"/>
      <c r="Q228" s="7">
        <v>1.32</v>
      </c>
      <c r="R228" s="7"/>
      <c r="S228" s="7"/>
      <c r="T228" s="7"/>
      <c r="U228" s="7">
        <v>2.24</v>
      </c>
      <c r="V228" s="7"/>
      <c r="W228" s="7"/>
      <c r="X228" s="7">
        <v>0.45</v>
      </c>
      <c r="Y228" s="7"/>
      <c r="Z228" s="7"/>
      <c r="AA228" s="7"/>
      <c r="AB228" s="8"/>
      <c r="AC228" s="50"/>
      <c r="AD228" s="53"/>
      <c r="AE228" s="34"/>
      <c r="AF228" s="31"/>
      <c r="AG228" s="34"/>
      <c r="AH228" s="37"/>
      <c r="AI228" s="62"/>
    </row>
    <row r="229" spans="1:35" ht="12">
      <c r="A229" s="65"/>
      <c r="B229" s="56"/>
      <c r="C229" s="41" t="s">
        <v>15</v>
      </c>
      <c r="D229" s="42"/>
      <c r="E229" s="9"/>
      <c r="F229" s="10"/>
      <c r="G229" s="10"/>
      <c r="H229" s="10"/>
      <c r="I229" s="10"/>
      <c r="J229" s="10"/>
      <c r="K229" s="10">
        <v>9</v>
      </c>
      <c r="L229" s="10"/>
      <c r="M229" s="10"/>
      <c r="N229" s="10"/>
      <c r="O229" s="10"/>
      <c r="P229" s="10"/>
      <c r="Q229" s="10">
        <v>10</v>
      </c>
      <c r="R229" s="10"/>
      <c r="S229" s="10"/>
      <c r="T229" s="10"/>
      <c r="U229" s="10">
        <v>4</v>
      </c>
      <c r="V229" s="10"/>
      <c r="W229" s="10"/>
      <c r="X229" s="10">
        <v>10</v>
      </c>
      <c r="Y229" s="10"/>
      <c r="Z229" s="10"/>
      <c r="AA229" s="10"/>
      <c r="AB229" s="11"/>
      <c r="AC229" s="50"/>
      <c r="AD229" s="53"/>
      <c r="AE229" s="34"/>
      <c r="AF229" s="31"/>
      <c r="AG229" s="34"/>
      <c r="AH229" s="37"/>
      <c r="AI229" s="62"/>
    </row>
    <row r="230" spans="1:35" ht="12">
      <c r="A230" s="65"/>
      <c r="B230" s="56"/>
      <c r="C230" s="43" t="s">
        <v>16</v>
      </c>
      <c r="D230" s="44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5"/>
      <c r="AC230" s="50"/>
      <c r="AD230" s="53"/>
      <c r="AE230" s="34"/>
      <c r="AF230" s="31"/>
      <c r="AG230" s="34"/>
      <c r="AH230" s="37"/>
      <c r="AI230" s="62"/>
    </row>
    <row r="231" spans="1:35" ht="12">
      <c r="A231" s="65"/>
      <c r="B231" s="56"/>
      <c r="C231" s="45" t="s">
        <v>9</v>
      </c>
      <c r="D231" s="27" t="s">
        <v>10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50"/>
      <c r="AD231" s="53"/>
      <c r="AE231" s="34"/>
      <c r="AF231" s="31"/>
      <c r="AG231" s="34"/>
      <c r="AH231" s="37"/>
      <c r="AI231" s="62"/>
    </row>
    <row r="232" spans="1:35" ht="12">
      <c r="A232" s="65"/>
      <c r="B232" s="56"/>
      <c r="C232" s="45"/>
      <c r="D232" s="27" t="s">
        <v>11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50"/>
      <c r="AD232" s="53"/>
      <c r="AE232" s="34"/>
      <c r="AF232" s="31"/>
      <c r="AG232" s="34"/>
      <c r="AH232" s="37"/>
      <c r="AI232" s="62"/>
    </row>
    <row r="233" spans="1:35" ht="12.75" thickBot="1">
      <c r="A233" s="65"/>
      <c r="B233" s="57"/>
      <c r="C233" s="46"/>
      <c r="D233" s="28" t="s">
        <v>12</v>
      </c>
      <c r="E233" s="18"/>
      <c r="F233" s="18"/>
      <c r="G233" s="18"/>
      <c r="H233" s="18"/>
      <c r="I233" s="18"/>
      <c r="J233" s="18"/>
      <c r="K233" s="18"/>
      <c r="L233" s="19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51"/>
      <c r="AD233" s="54"/>
      <c r="AE233" s="35"/>
      <c r="AF233" s="32"/>
      <c r="AG233" s="35"/>
      <c r="AH233" s="38"/>
      <c r="AI233" s="62"/>
    </row>
    <row r="234" spans="1:35" ht="12">
      <c r="A234" s="65"/>
      <c r="B234" s="55">
        <v>40054</v>
      </c>
      <c r="C234" s="58" t="s">
        <v>13</v>
      </c>
      <c r="D234" s="59"/>
      <c r="E234" s="60">
        <v>1.6</v>
      </c>
      <c r="F234" s="47"/>
      <c r="G234" s="47">
        <v>1.7</v>
      </c>
      <c r="H234" s="47"/>
      <c r="I234" s="47"/>
      <c r="J234" s="47"/>
      <c r="K234" s="47">
        <v>1.1</v>
      </c>
      <c r="L234" s="47"/>
      <c r="M234" s="47">
        <v>1.2</v>
      </c>
      <c r="N234" s="47"/>
      <c r="O234" s="47"/>
      <c r="P234" s="47"/>
      <c r="Q234" s="47">
        <v>1.9</v>
      </c>
      <c r="R234" s="47"/>
      <c r="S234" s="47"/>
      <c r="T234" s="47">
        <v>1.1</v>
      </c>
      <c r="U234" s="47"/>
      <c r="V234" s="47"/>
      <c r="W234" s="47"/>
      <c r="X234" s="47">
        <v>1.2</v>
      </c>
      <c r="Y234" s="47"/>
      <c r="Z234" s="47"/>
      <c r="AA234" s="47"/>
      <c r="AB234" s="48"/>
      <c r="AC234" s="49">
        <f>AVERAGE(E235:AB235)</f>
        <v>1.42</v>
      </c>
      <c r="AD234" s="52">
        <f>COUNTIF($E235:$AB235,"&lt;=0,6")</f>
        <v>2</v>
      </c>
      <c r="AE234" s="33">
        <f>COUNTIF($E235:$AB235,"&gt;0,6")-COUNTIF($E235:$AB235,"&gt;=0,8")</f>
        <v>0</v>
      </c>
      <c r="AF234" s="30">
        <f>COUNTIF($E235:$AB235,"&gt;0,8")-COUNTIF($E235:$AB235,"&gt;=1,2")</f>
        <v>0</v>
      </c>
      <c r="AG234" s="33">
        <f>COUNTIF($E235:$AB235,"&gt;1,2")-COUNTIF($E235:$AB235,"&gt;=1,6")</f>
        <v>1</v>
      </c>
      <c r="AH234" s="36">
        <f>COUNTIF(E235:AB235,"&gt;1,6")</f>
        <v>3</v>
      </c>
      <c r="AI234" s="62"/>
    </row>
    <row r="235" spans="1:35" ht="12">
      <c r="A235" s="65"/>
      <c r="B235" s="56"/>
      <c r="C235" s="39" t="s">
        <v>14</v>
      </c>
      <c r="D235" s="40"/>
      <c r="E235" s="6"/>
      <c r="F235" s="7"/>
      <c r="G235" s="7">
        <v>1.7</v>
      </c>
      <c r="H235" s="7"/>
      <c r="I235" s="7"/>
      <c r="J235" s="7"/>
      <c r="K235" s="7">
        <v>2.28</v>
      </c>
      <c r="L235" s="7"/>
      <c r="M235" s="7"/>
      <c r="N235" s="7"/>
      <c r="O235" s="7">
        <v>0.53</v>
      </c>
      <c r="P235" s="7"/>
      <c r="Q235" s="7">
        <v>1.32</v>
      </c>
      <c r="R235" s="7"/>
      <c r="S235" s="7"/>
      <c r="T235" s="7"/>
      <c r="U235" s="7">
        <v>2.24</v>
      </c>
      <c r="V235" s="7"/>
      <c r="W235" s="7"/>
      <c r="X235" s="7">
        <v>0.45</v>
      </c>
      <c r="Y235" s="7"/>
      <c r="Z235" s="7"/>
      <c r="AA235" s="7"/>
      <c r="AB235" s="8"/>
      <c r="AC235" s="50"/>
      <c r="AD235" s="53"/>
      <c r="AE235" s="34"/>
      <c r="AF235" s="31"/>
      <c r="AG235" s="34"/>
      <c r="AH235" s="37"/>
      <c r="AI235" s="62"/>
    </row>
    <row r="236" spans="1:35" ht="12">
      <c r="A236" s="65"/>
      <c r="B236" s="56"/>
      <c r="C236" s="41" t="s">
        <v>15</v>
      </c>
      <c r="D236" s="42"/>
      <c r="E236" s="9"/>
      <c r="F236" s="10"/>
      <c r="G236" s="10"/>
      <c r="H236" s="10"/>
      <c r="I236" s="10"/>
      <c r="J236" s="10"/>
      <c r="K236" s="10">
        <v>9</v>
      </c>
      <c r="L236" s="10"/>
      <c r="M236" s="10"/>
      <c r="N236" s="10"/>
      <c r="O236" s="10"/>
      <c r="P236" s="10"/>
      <c r="Q236" s="10">
        <v>10</v>
      </c>
      <c r="R236" s="10"/>
      <c r="S236" s="10"/>
      <c r="T236" s="10"/>
      <c r="U236" s="10">
        <v>4</v>
      </c>
      <c r="V236" s="10"/>
      <c r="W236" s="10"/>
      <c r="X236" s="10">
        <v>10</v>
      </c>
      <c r="Y236" s="10"/>
      <c r="Z236" s="10"/>
      <c r="AA236" s="10"/>
      <c r="AB236" s="11"/>
      <c r="AC236" s="50"/>
      <c r="AD236" s="53"/>
      <c r="AE236" s="34"/>
      <c r="AF236" s="31"/>
      <c r="AG236" s="34"/>
      <c r="AH236" s="37"/>
      <c r="AI236" s="62"/>
    </row>
    <row r="237" spans="1:35" ht="12">
      <c r="A237" s="65"/>
      <c r="B237" s="56"/>
      <c r="C237" s="43" t="s">
        <v>16</v>
      </c>
      <c r="D237" s="44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5"/>
      <c r="AC237" s="50"/>
      <c r="AD237" s="53"/>
      <c r="AE237" s="34"/>
      <c r="AF237" s="31"/>
      <c r="AG237" s="34"/>
      <c r="AH237" s="37"/>
      <c r="AI237" s="62"/>
    </row>
    <row r="238" spans="1:35" ht="12">
      <c r="A238" s="65"/>
      <c r="B238" s="56"/>
      <c r="C238" s="45" t="s">
        <v>9</v>
      </c>
      <c r="D238" s="27" t="s">
        <v>10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50"/>
      <c r="AD238" s="53"/>
      <c r="AE238" s="34"/>
      <c r="AF238" s="31"/>
      <c r="AG238" s="34"/>
      <c r="AH238" s="37"/>
      <c r="AI238" s="62"/>
    </row>
    <row r="239" spans="1:35" ht="12">
      <c r="A239" s="65"/>
      <c r="B239" s="56"/>
      <c r="C239" s="45"/>
      <c r="D239" s="27" t="s">
        <v>11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50"/>
      <c r="AD239" s="53"/>
      <c r="AE239" s="34"/>
      <c r="AF239" s="31"/>
      <c r="AG239" s="34"/>
      <c r="AH239" s="37"/>
      <c r="AI239" s="62"/>
    </row>
    <row r="240" spans="1:35" ht="12.75" thickBot="1">
      <c r="A240" s="65"/>
      <c r="B240" s="57"/>
      <c r="C240" s="46"/>
      <c r="D240" s="28" t="s">
        <v>12</v>
      </c>
      <c r="E240" s="18"/>
      <c r="F240" s="18"/>
      <c r="G240" s="18"/>
      <c r="H240" s="18"/>
      <c r="I240" s="18"/>
      <c r="J240" s="18"/>
      <c r="K240" s="18"/>
      <c r="L240" s="19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51"/>
      <c r="AD240" s="54"/>
      <c r="AE240" s="35"/>
      <c r="AF240" s="32"/>
      <c r="AG240" s="35"/>
      <c r="AH240" s="38"/>
      <c r="AI240" s="62"/>
    </row>
    <row r="241" spans="1:35" ht="12">
      <c r="A241" s="65"/>
      <c r="B241" s="55">
        <v>40055</v>
      </c>
      <c r="C241" s="58" t="s">
        <v>13</v>
      </c>
      <c r="D241" s="59"/>
      <c r="E241" s="60">
        <v>1.6</v>
      </c>
      <c r="F241" s="47"/>
      <c r="G241" s="47">
        <v>1.7</v>
      </c>
      <c r="H241" s="47"/>
      <c r="I241" s="47"/>
      <c r="J241" s="47"/>
      <c r="K241" s="47">
        <v>1.1</v>
      </c>
      <c r="L241" s="47"/>
      <c r="M241" s="47">
        <v>1.2</v>
      </c>
      <c r="N241" s="47"/>
      <c r="O241" s="47"/>
      <c r="P241" s="47"/>
      <c r="Q241" s="47">
        <v>1.9</v>
      </c>
      <c r="R241" s="47"/>
      <c r="S241" s="47"/>
      <c r="T241" s="47">
        <v>1.1</v>
      </c>
      <c r="U241" s="47"/>
      <c r="V241" s="47"/>
      <c r="W241" s="47"/>
      <c r="X241" s="47">
        <v>1.2</v>
      </c>
      <c r="Y241" s="47"/>
      <c r="Z241" s="47"/>
      <c r="AA241" s="47"/>
      <c r="AB241" s="48"/>
      <c r="AC241" s="49">
        <f>AVERAGE(E242:AB242)</f>
        <v>1.42</v>
      </c>
      <c r="AD241" s="52">
        <f>COUNTIF($E242:$AB242,"&lt;=0,6")</f>
        <v>2</v>
      </c>
      <c r="AE241" s="33">
        <f>COUNTIF($E242:$AB242,"&gt;0,6")-COUNTIF($E242:$AB242,"&gt;=0,8")</f>
        <v>0</v>
      </c>
      <c r="AF241" s="30">
        <f>COUNTIF($E242:$AB242,"&gt;0,8")-COUNTIF($E242:$AB242,"&gt;=1,2")</f>
        <v>0</v>
      </c>
      <c r="AG241" s="33">
        <f>COUNTIF($E242:$AB242,"&gt;1,2")-COUNTIF($E242:$AB242,"&gt;=1,6")</f>
        <v>1</v>
      </c>
      <c r="AH241" s="36">
        <f>COUNTIF(E242:AB242,"&gt;1,6")</f>
        <v>3</v>
      </c>
      <c r="AI241" s="62"/>
    </row>
    <row r="242" spans="1:35" ht="12">
      <c r="A242" s="65"/>
      <c r="B242" s="56"/>
      <c r="C242" s="39" t="s">
        <v>14</v>
      </c>
      <c r="D242" s="40"/>
      <c r="E242" s="6"/>
      <c r="F242" s="7"/>
      <c r="G242" s="7">
        <v>1.7</v>
      </c>
      <c r="H242" s="7"/>
      <c r="I242" s="7"/>
      <c r="J242" s="7"/>
      <c r="K242" s="7">
        <v>2.28</v>
      </c>
      <c r="L242" s="7"/>
      <c r="M242" s="7"/>
      <c r="N242" s="7"/>
      <c r="O242" s="7">
        <v>0.53</v>
      </c>
      <c r="P242" s="7"/>
      <c r="Q242" s="7">
        <v>1.32</v>
      </c>
      <c r="R242" s="7"/>
      <c r="S242" s="7"/>
      <c r="T242" s="7"/>
      <c r="U242" s="7">
        <v>2.24</v>
      </c>
      <c r="V242" s="7"/>
      <c r="W242" s="7"/>
      <c r="X242" s="7">
        <v>0.45</v>
      </c>
      <c r="Y242" s="7"/>
      <c r="Z242" s="7"/>
      <c r="AA242" s="7"/>
      <c r="AB242" s="8"/>
      <c r="AC242" s="50"/>
      <c r="AD242" s="53"/>
      <c r="AE242" s="34"/>
      <c r="AF242" s="31"/>
      <c r="AG242" s="34"/>
      <c r="AH242" s="37"/>
      <c r="AI242" s="62"/>
    </row>
    <row r="243" spans="1:35" ht="12">
      <c r="A243" s="65"/>
      <c r="B243" s="56"/>
      <c r="C243" s="41" t="s">
        <v>15</v>
      </c>
      <c r="D243" s="42"/>
      <c r="E243" s="9"/>
      <c r="F243" s="10"/>
      <c r="G243" s="10"/>
      <c r="H243" s="10"/>
      <c r="I243" s="10"/>
      <c r="J243" s="10"/>
      <c r="K243" s="10">
        <v>9</v>
      </c>
      <c r="L243" s="10"/>
      <c r="M243" s="10"/>
      <c r="N243" s="10"/>
      <c r="O243" s="10"/>
      <c r="P243" s="10"/>
      <c r="Q243" s="10">
        <v>10</v>
      </c>
      <c r="R243" s="10"/>
      <c r="S243" s="10"/>
      <c r="T243" s="10"/>
      <c r="U243" s="10">
        <v>4</v>
      </c>
      <c r="V243" s="10"/>
      <c r="W243" s="10"/>
      <c r="X243" s="10">
        <v>10</v>
      </c>
      <c r="Y243" s="10"/>
      <c r="Z243" s="10"/>
      <c r="AA243" s="10"/>
      <c r="AB243" s="11"/>
      <c r="AC243" s="50"/>
      <c r="AD243" s="53"/>
      <c r="AE243" s="34"/>
      <c r="AF243" s="31"/>
      <c r="AG243" s="34"/>
      <c r="AH243" s="37"/>
      <c r="AI243" s="62"/>
    </row>
    <row r="244" spans="1:35" ht="12">
      <c r="A244" s="65"/>
      <c r="B244" s="56"/>
      <c r="C244" s="43" t="s">
        <v>16</v>
      </c>
      <c r="D244" s="4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5"/>
      <c r="AC244" s="50"/>
      <c r="AD244" s="53"/>
      <c r="AE244" s="34"/>
      <c r="AF244" s="31"/>
      <c r="AG244" s="34"/>
      <c r="AH244" s="37"/>
      <c r="AI244" s="62"/>
    </row>
    <row r="245" spans="1:35" ht="12">
      <c r="A245" s="65"/>
      <c r="B245" s="56"/>
      <c r="C245" s="45" t="s">
        <v>9</v>
      </c>
      <c r="D245" s="27" t="s">
        <v>10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50"/>
      <c r="AD245" s="53"/>
      <c r="AE245" s="34"/>
      <c r="AF245" s="31"/>
      <c r="AG245" s="34"/>
      <c r="AH245" s="37"/>
      <c r="AI245" s="62"/>
    </row>
    <row r="246" spans="1:35" ht="12">
      <c r="A246" s="65"/>
      <c r="B246" s="56"/>
      <c r="C246" s="45"/>
      <c r="D246" s="27" t="s">
        <v>11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50"/>
      <c r="AD246" s="53"/>
      <c r="AE246" s="34"/>
      <c r="AF246" s="31"/>
      <c r="AG246" s="34"/>
      <c r="AH246" s="37"/>
      <c r="AI246" s="62"/>
    </row>
    <row r="247" spans="1:35" ht="12.75" thickBot="1">
      <c r="A247" s="66"/>
      <c r="B247" s="57"/>
      <c r="C247" s="46"/>
      <c r="D247" s="28" t="s">
        <v>12</v>
      </c>
      <c r="E247" s="18"/>
      <c r="F247" s="18"/>
      <c r="G247" s="18"/>
      <c r="H247" s="18"/>
      <c r="I247" s="18"/>
      <c r="J247" s="18"/>
      <c r="K247" s="18"/>
      <c r="L247" s="19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51"/>
      <c r="AD247" s="54"/>
      <c r="AE247" s="35"/>
      <c r="AF247" s="32"/>
      <c r="AG247" s="35"/>
      <c r="AH247" s="38"/>
      <c r="AI247" s="63"/>
    </row>
  </sheetData>
  <mergeCells count="708">
    <mergeCell ref="C46:D46"/>
    <mergeCell ref="C47:D47"/>
    <mergeCell ref="C48:D48"/>
    <mergeCell ref="C49:C51"/>
    <mergeCell ref="AI3:AI51"/>
    <mergeCell ref="AE45:AE51"/>
    <mergeCell ref="AF45:AF51"/>
    <mergeCell ref="AG45:AG51"/>
    <mergeCell ref="AH45:AH51"/>
    <mergeCell ref="AE38:AE44"/>
    <mergeCell ref="AF38:AF44"/>
    <mergeCell ref="AG38:AG44"/>
    <mergeCell ref="AH38:AH44"/>
    <mergeCell ref="AF31:AF37"/>
    <mergeCell ref="T45:W45"/>
    <mergeCell ref="X45:AB45"/>
    <mergeCell ref="AC45:AC51"/>
    <mergeCell ref="AD45:AD51"/>
    <mergeCell ref="G45:J45"/>
    <mergeCell ref="K45:L45"/>
    <mergeCell ref="M45:P45"/>
    <mergeCell ref="Q45:S45"/>
    <mergeCell ref="B45:B51"/>
    <mergeCell ref="C45:D45"/>
    <mergeCell ref="E45:F45"/>
    <mergeCell ref="A3:A51"/>
    <mergeCell ref="C39:D39"/>
    <mergeCell ref="C40:D40"/>
    <mergeCell ref="C41:D41"/>
    <mergeCell ref="C42:C44"/>
    <mergeCell ref="B38:B44"/>
    <mergeCell ref="C38:D38"/>
    <mergeCell ref="T38:W38"/>
    <mergeCell ref="X38:AB38"/>
    <mergeCell ref="AC38:AC44"/>
    <mergeCell ref="AD38:AD44"/>
    <mergeCell ref="G38:J38"/>
    <mergeCell ref="K38:L38"/>
    <mergeCell ref="M38:P38"/>
    <mergeCell ref="Q38:S38"/>
    <mergeCell ref="E38:F38"/>
    <mergeCell ref="C32:D32"/>
    <mergeCell ref="C33:D33"/>
    <mergeCell ref="C34:D34"/>
    <mergeCell ref="C35:C37"/>
    <mergeCell ref="AF3:AF9"/>
    <mergeCell ref="AG31:AG37"/>
    <mergeCell ref="AH31:AH37"/>
    <mergeCell ref="X31:AB31"/>
    <mergeCell ref="AC31:AC37"/>
    <mergeCell ref="AD31:AD37"/>
    <mergeCell ref="AE31:AE37"/>
    <mergeCell ref="AH3:AH9"/>
    <mergeCell ref="AG3:AG9"/>
    <mergeCell ref="C7:C9"/>
    <mergeCell ref="C3:D3"/>
    <mergeCell ref="C4:D4"/>
    <mergeCell ref="C5:D5"/>
    <mergeCell ref="C6:D6"/>
    <mergeCell ref="AC3:AC9"/>
    <mergeCell ref="AD3:AD9"/>
    <mergeCell ref="AE3:AE9"/>
    <mergeCell ref="B1:B2"/>
    <mergeCell ref="A1:A2"/>
    <mergeCell ref="AI1:AI2"/>
    <mergeCell ref="C1:D2"/>
    <mergeCell ref="Q1:Q2"/>
    <mergeCell ref="R1:R2"/>
    <mergeCell ref="E1:E2"/>
    <mergeCell ref="F1:F2"/>
    <mergeCell ref="G1:G2"/>
    <mergeCell ref="H1:H2"/>
    <mergeCell ref="I1:I2"/>
    <mergeCell ref="W1:W2"/>
    <mergeCell ref="X1:X2"/>
    <mergeCell ref="Y1:Y2"/>
    <mergeCell ref="J1:J2"/>
    <mergeCell ref="K1:K2"/>
    <mergeCell ref="L1:L2"/>
    <mergeCell ref="M1:M2"/>
    <mergeCell ref="N1:N2"/>
    <mergeCell ref="O1:O2"/>
    <mergeCell ref="P1:P2"/>
    <mergeCell ref="S1:S2"/>
    <mergeCell ref="T1:T2"/>
    <mergeCell ref="U1:U2"/>
    <mergeCell ref="V1:V2"/>
    <mergeCell ref="AG1:AG2"/>
    <mergeCell ref="AH1:AH2"/>
    <mergeCell ref="AB1:AB2"/>
    <mergeCell ref="Z1:Z2"/>
    <mergeCell ref="AA1:AA2"/>
    <mergeCell ref="AE1:AE2"/>
    <mergeCell ref="AC1:AC2"/>
    <mergeCell ref="AD1:AD2"/>
    <mergeCell ref="B3:B9"/>
    <mergeCell ref="AD10:AD16"/>
    <mergeCell ref="K10:L10"/>
    <mergeCell ref="M10:P10"/>
    <mergeCell ref="Q10:S10"/>
    <mergeCell ref="T10:W10"/>
    <mergeCell ref="B10:B16"/>
    <mergeCell ref="C10:D10"/>
    <mergeCell ref="E10:F10"/>
    <mergeCell ref="G10:J10"/>
    <mergeCell ref="AE10:AE16"/>
    <mergeCell ref="AF10:AF16"/>
    <mergeCell ref="C11:D11"/>
    <mergeCell ref="C12:D12"/>
    <mergeCell ref="C13:D13"/>
    <mergeCell ref="C14:C16"/>
    <mergeCell ref="X10:AB10"/>
    <mergeCell ref="AC10:AC16"/>
    <mergeCell ref="AG10:AG16"/>
    <mergeCell ref="AH10:AH16"/>
    <mergeCell ref="B17:B23"/>
    <mergeCell ref="C17:D17"/>
    <mergeCell ref="E17:F17"/>
    <mergeCell ref="G17:J17"/>
    <mergeCell ref="K17:L17"/>
    <mergeCell ref="M17:P17"/>
    <mergeCell ref="Q17:S17"/>
    <mergeCell ref="T17:W17"/>
    <mergeCell ref="E3:F3"/>
    <mergeCell ref="G3:J3"/>
    <mergeCell ref="K3:L3"/>
    <mergeCell ref="X17:AB17"/>
    <mergeCell ref="AH17:AH23"/>
    <mergeCell ref="M3:P3"/>
    <mergeCell ref="Q3:S3"/>
    <mergeCell ref="T3:W3"/>
    <mergeCell ref="X3:AB3"/>
    <mergeCell ref="AF17:AF23"/>
    <mergeCell ref="AG17:AG23"/>
    <mergeCell ref="AC17:AC23"/>
    <mergeCell ref="AD17:AD23"/>
    <mergeCell ref="AE17:AE23"/>
    <mergeCell ref="C18:D18"/>
    <mergeCell ref="C19:D19"/>
    <mergeCell ref="C20:D20"/>
    <mergeCell ref="C21:C23"/>
    <mergeCell ref="B24:B30"/>
    <mergeCell ref="C24:D24"/>
    <mergeCell ref="E24:F24"/>
    <mergeCell ref="C25:D25"/>
    <mergeCell ref="C26:D26"/>
    <mergeCell ref="C27:D27"/>
    <mergeCell ref="C28:C30"/>
    <mergeCell ref="G24:J24"/>
    <mergeCell ref="K24:L24"/>
    <mergeCell ref="M24:P24"/>
    <mergeCell ref="Q24:S24"/>
    <mergeCell ref="T24:W24"/>
    <mergeCell ref="X24:AB24"/>
    <mergeCell ref="AC24:AC30"/>
    <mergeCell ref="AD24:AD30"/>
    <mergeCell ref="AE24:AE30"/>
    <mergeCell ref="AF24:AF30"/>
    <mergeCell ref="AG24:AG30"/>
    <mergeCell ref="AH24:AH30"/>
    <mergeCell ref="B31:B37"/>
    <mergeCell ref="C31:D31"/>
    <mergeCell ref="E31:F31"/>
    <mergeCell ref="G31:J31"/>
    <mergeCell ref="K31:L31"/>
    <mergeCell ref="M31:P31"/>
    <mergeCell ref="Q31:S31"/>
    <mergeCell ref="T31:W31"/>
    <mergeCell ref="T52:W52"/>
    <mergeCell ref="X52:AB52"/>
    <mergeCell ref="K52:L52"/>
    <mergeCell ref="M52:P52"/>
    <mergeCell ref="Q52:S52"/>
    <mergeCell ref="AE66:AE72"/>
    <mergeCell ref="AF66:AF72"/>
    <mergeCell ref="AG66:AG72"/>
    <mergeCell ref="AC52:AC58"/>
    <mergeCell ref="AD52:AD58"/>
    <mergeCell ref="AE52:AE58"/>
    <mergeCell ref="AF52:AF58"/>
    <mergeCell ref="AG52:AG58"/>
    <mergeCell ref="AE59:AE65"/>
    <mergeCell ref="AF59:AF65"/>
    <mergeCell ref="AG59:AG65"/>
    <mergeCell ref="B66:B72"/>
    <mergeCell ref="C66:D66"/>
    <mergeCell ref="AC59:AC65"/>
    <mergeCell ref="AD59:AD65"/>
    <mergeCell ref="T59:W59"/>
    <mergeCell ref="X59:AB59"/>
    <mergeCell ref="M59:P59"/>
    <mergeCell ref="Q59:S59"/>
    <mergeCell ref="AD66:AD72"/>
    <mergeCell ref="T66:W66"/>
    <mergeCell ref="X66:AB66"/>
    <mergeCell ref="Q66:S66"/>
    <mergeCell ref="T73:W73"/>
    <mergeCell ref="X73:AB73"/>
    <mergeCell ref="G73:J73"/>
    <mergeCell ref="K73:L73"/>
    <mergeCell ref="M73:P73"/>
    <mergeCell ref="Q73:S73"/>
    <mergeCell ref="Q87:S87"/>
    <mergeCell ref="AE80:AE86"/>
    <mergeCell ref="AF80:AF86"/>
    <mergeCell ref="AG80:AG86"/>
    <mergeCell ref="AC80:AC86"/>
    <mergeCell ref="AD80:AD86"/>
    <mergeCell ref="T80:W80"/>
    <mergeCell ref="X80:AB80"/>
    <mergeCell ref="Q80:S80"/>
    <mergeCell ref="G52:J52"/>
    <mergeCell ref="B59:B65"/>
    <mergeCell ref="AE87:AE93"/>
    <mergeCell ref="AF87:AF93"/>
    <mergeCell ref="B87:B93"/>
    <mergeCell ref="C87:D87"/>
    <mergeCell ref="E87:F87"/>
    <mergeCell ref="AC87:AC93"/>
    <mergeCell ref="AD87:AD93"/>
    <mergeCell ref="T87:W87"/>
    <mergeCell ref="A52:A100"/>
    <mergeCell ref="B52:B58"/>
    <mergeCell ref="C52:D52"/>
    <mergeCell ref="E52:F52"/>
    <mergeCell ref="B80:B86"/>
    <mergeCell ref="C80:D80"/>
    <mergeCell ref="E80:F80"/>
    <mergeCell ref="B73:B79"/>
    <mergeCell ref="C73:D73"/>
    <mergeCell ref="E73:F73"/>
    <mergeCell ref="B94:B100"/>
    <mergeCell ref="C94:D94"/>
    <mergeCell ref="E94:F94"/>
    <mergeCell ref="AC94:AC100"/>
    <mergeCell ref="T94:W94"/>
    <mergeCell ref="X94:AB94"/>
    <mergeCell ref="G94:J94"/>
    <mergeCell ref="K94:L94"/>
    <mergeCell ref="M94:P94"/>
    <mergeCell ref="Q94:S94"/>
    <mergeCell ref="T101:W101"/>
    <mergeCell ref="X101:AB101"/>
    <mergeCell ref="K101:L101"/>
    <mergeCell ref="M101:P101"/>
    <mergeCell ref="Q101:S101"/>
    <mergeCell ref="AE115:AE121"/>
    <mergeCell ref="AF115:AF121"/>
    <mergeCell ref="AG115:AG121"/>
    <mergeCell ref="AC101:AC107"/>
    <mergeCell ref="AD101:AD107"/>
    <mergeCell ref="AE101:AE107"/>
    <mergeCell ref="AF101:AF107"/>
    <mergeCell ref="AG101:AG107"/>
    <mergeCell ref="AE108:AE114"/>
    <mergeCell ref="AF108:AF114"/>
    <mergeCell ref="AG108:AG114"/>
    <mergeCell ref="B115:B121"/>
    <mergeCell ref="C115:D115"/>
    <mergeCell ref="AC108:AC114"/>
    <mergeCell ref="AD108:AD114"/>
    <mergeCell ref="T108:W108"/>
    <mergeCell ref="X108:AB108"/>
    <mergeCell ref="M108:P108"/>
    <mergeCell ref="Q108:S108"/>
    <mergeCell ref="AD115:AD121"/>
    <mergeCell ref="T115:W115"/>
    <mergeCell ref="X115:AB115"/>
    <mergeCell ref="Q115:S115"/>
    <mergeCell ref="T122:W122"/>
    <mergeCell ref="X122:AB122"/>
    <mergeCell ref="G122:J122"/>
    <mergeCell ref="K122:L122"/>
    <mergeCell ref="M122:P122"/>
    <mergeCell ref="Q122:S122"/>
    <mergeCell ref="Q136:S136"/>
    <mergeCell ref="AE129:AE135"/>
    <mergeCell ref="AF129:AF135"/>
    <mergeCell ref="AG129:AG135"/>
    <mergeCell ref="AC129:AC135"/>
    <mergeCell ref="AD129:AD135"/>
    <mergeCell ref="T129:W129"/>
    <mergeCell ref="X129:AB129"/>
    <mergeCell ref="Q129:S129"/>
    <mergeCell ref="G101:J101"/>
    <mergeCell ref="B108:B114"/>
    <mergeCell ref="AE136:AE142"/>
    <mergeCell ref="AF136:AF142"/>
    <mergeCell ref="B136:B142"/>
    <mergeCell ref="C136:D136"/>
    <mergeCell ref="E136:F136"/>
    <mergeCell ref="AC136:AC142"/>
    <mergeCell ref="AD136:AD142"/>
    <mergeCell ref="T136:W136"/>
    <mergeCell ref="A101:A149"/>
    <mergeCell ref="B101:B107"/>
    <mergeCell ref="C101:D101"/>
    <mergeCell ref="E101:F101"/>
    <mergeCell ref="B129:B135"/>
    <mergeCell ref="C129:D129"/>
    <mergeCell ref="E129:F129"/>
    <mergeCell ref="B122:B128"/>
    <mergeCell ref="C122:D122"/>
    <mergeCell ref="E122:F122"/>
    <mergeCell ref="B143:B149"/>
    <mergeCell ref="C143:D143"/>
    <mergeCell ref="E143:F143"/>
    <mergeCell ref="AC143:AC149"/>
    <mergeCell ref="T143:W143"/>
    <mergeCell ref="X143:AB143"/>
    <mergeCell ref="G143:J143"/>
    <mergeCell ref="K143:L143"/>
    <mergeCell ref="M143:P143"/>
    <mergeCell ref="Q143:S143"/>
    <mergeCell ref="T150:W150"/>
    <mergeCell ref="X150:AB150"/>
    <mergeCell ref="K150:L150"/>
    <mergeCell ref="M150:P150"/>
    <mergeCell ref="Q150:S150"/>
    <mergeCell ref="AE164:AE170"/>
    <mergeCell ref="AF164:AF170"/>
    <mergeCell ref="AG164:AG170"/>
    <mergeCell ref="AC150:AC156"/>
    <mergeCell ref="AD150:AD156"/>
    <mergeCell ref="AE150:AE156"/>
    <mergeCell ref="AF150:AF156"/>
    <mergeCell ref="AG150:AG156"/>
    <mergeCell ref="AE157:AE163"/>
    <mergeCell ref="AF157:AF163"/>
    <mergeCell ref="AG157:AG163"/>
    <mergeCell ref="B164:B170"/>
    <mergeCell ref="C164:D164"/>
    <mergeCell ref="AC157:AC163"/>
    <mergeCell ref="AD157:AD163"/>
    <mergeCell ref="T157:W157"/>
    <mergeCell ref="X157:AB157"/>
    <mergeCell ref="M157:P157"/>
    <mergeCell ref="Q157:S157"/>
    <mergeCell ref="AD164:AD170"/>
    <mergeCell ref="T164:W164"/>
    <mergeCell ref="X164:AB164"/>
    <mergeCell ref="Q164:S164"/>
    <mergeCell ref="T171:W171"/>
    <mergeCell ref="X171:AB171"/>
    <mergeCell ref="G171:J171"/>
    <mergeCell ref="K171:L171"/>
    <mergeCell ref="M171:P171"/>
    <mergeCell ref="Q171:S171"/>
    <mergeCell ref="Q185:S185"/>
    <mergeCell ref="AE178:AE184"/>
    <mergeCell ref="AF178:AF184"/>
    <mergeCell ref="AG178:AG184"/>
    <mergeCell ref="AC178:AC184"/>
    <mergeCell ref="AD178:AD184"/>
    <mergeCell ref="T178:W178"/>
    <mergeCell ref="X178:AB178"/>
    <mergeCell ref="Q178:S178"/>
    <mergeCell ref="G150:J150"/>
    <mergeCell ref="B157:B163"/>
    <mergeCell ref="AE185:AE191"/>
    <mergeCell ref="AF185:AF191"/>
    <mergeCell ref="B185:B191"/>
    <mergeCell ref="C185:D185"/>
    <mergeCell ref="E185:F185"/>
    <mergeCell ref="AC185:AC191"/>
    <mergeCell ref="AD185:AD191"/>
    <mergeCell ref="T185:W185"/>
    <mergeCell ref="A150:A198"/>
    <mergeCell ref="B150:B156"/>
    <mergeCell ref="C150:D150"/>
    <mergeCell ref="E150:F150"/>
    <mergeCell ref="B178:B184"/>
    <mergeCell ref="C178:D178"/>
    <mergeCell ref="E178:F178"/>
    <mergeCell ref="B171:B177"/>
    <mergeCell ref="C171:D171"/>
    <mergeCell ref="E171:F171"/>
    <mergeCell ref="B192:B198"/>
    <mergeCell ref="C192:D192"/>
    <mergeCell ref="E192:F192"/>
    <mergeCell ref="AC192:AC198"/>
    <mergeCell ref="T192:W192"/>
    <mergeCell ref="X192:AB192"/>
    <mergeCell ref="G192:J192"/>
    <mergeCell ref="K192:L192"/>
    <mergeCell ref="M192:P192"/>
    <mergeCell ref="Q192:S192"/>
    <mergeCell ref="AH52:AH58"/>
    <mergeCell ref="AI52:AI100"/>
    <mergeCell ref="C53:D53"/>
    <mergeCell ref="C54:D54"/>
    <mergeCell ref="C55:D55"/>
    <mergeCell ref="C56:C58"/>
    <mergeCell ref="C59:D59"/>
    <mergeCell ref="E59:F59"/>
    <mergeCell ref="G59:J59"/>
    <mergeCell ref="K59:L59"/>
    <mergeCell ref="AH59:AH65"/>
    <mergeCell ref="C60:D60"/>
    <mergeCell ref="C61:D61"/>
    <mergeCell ref="C62:D62"/>
    <mergeCell ref="C63:C65"/>
    <mergeCell ref="AH66:AH72"/>
    <mergeCell ref="C67:D67"/>
    <mergeCell ref="C68:D68"/>
    <mergeCell ref="C69:D69"/>
    <mergeCell ref="C70:C72"/>
    <mergeCell ref="E66:F66"/>
    <mergeCell ref="G66:J66"/>
    <mergeCell ref="K66:L66"/>
    <mergeCell ref="M66:P66"/>
    <mergeCell ref="AC66:AC72"/>
    <mergeCell ref="AH73:AH79"/>
    <mergeCell ref="C74:D74"/>
    <mergeCell ref="C75:D75"/>
    <mergeCell ref="C76:D76"/>
    <mergeCell ref="C77:C79"/>
    <mergeCell ref="AE73:AE79"/>
    <mergeCell ref="AF73:AF79"/>
    <mergeCell ref="AG73:AG79"/>
    <mergeCell ref="AC73:AC79"/>
    <mergeCell ref="AD73:AD79"/>
    <mergeCell ref="AH80:AH86"/>
    <mergeCell ref="C81:D81"/>
    <mergeCell ref="C82:D82"/>
    <mergeCell ref="C83:D83"/>
    <mergeCell ref="C84:C86"/>
    <mergeCell ref="G80:J80"/>
    <mergeCell ref="K80:L80"/>
    <mergeCell ref="M80:P80"/>
    <mergeCell ref="AH87:AH93"/>
    <mergeCell ref="C88:D88"/>
    <mergeCell ref="C89:D89"/>
    <mergeCell ref="C90:D90"/>
    <mergeCell ref="C91:C93"/>
    <mergeCell ref="AG87:AG93"/>
    <mergeCell ref="X87:AB87"/>
    <mergeCell ref="G87:J87"/>
    <mergeCell ref="K87:L87"/>
    <mergeCell ref="M87:P87"/>
    <mergeCell ref="AH94:AH100"/>
    <mergeCell ref="C95:D95"/>
    <mergeCell ref="C96:D96"/>
    <mergeCell ref="C97:D97"/>
    <mergeCell ref="C98:C100"/>
    <mergeCell ref="AE94:AE100"/>
    <mergeCell ref="AF94:AF100"/>
    <mergeCell ref="AG94:AG100"/>
    <mergeCell ref="AD94:AD100"/>
    <mergeCell ref="AH101:AH107"/>
    <mergeCell ref="AI101:AI149"/>
    <mergeCell ref="C102:D102"/>
    <mergeCell ref="C103:D103"/>
    <mergeCell ref="C104:D104"/>
    <mergeCell ref="C105:C107"/>
    <mergeCell ref="C108:D108"/>
    <mergeCell ref="E108:F108"/>
    <mergeCell ref="G108:J108"/>
    <mergeCell ref="K108:L108"/>
    <mergeCell ref="AH108:AH114"/>
    <mergeCell ref="C109:D109"/>
    <mergeCell ref="C110:D110"/>
    <mergeCell ref="C111:D111"/>
    <mergeCell ref="C112:C114"/>
    <mergeCell ref="AH115:AH121"/>
    <mergeCell ref="C116:D116"/>
    <mergeCell ref="C117:D117"/>
    <mergeCell ref="C118:D118"/>
    <mergeCell ref="C119:C121"/>
    <mergeCell ref="E115:F115"/>
    <mergeCell ref="G115:J115"/>
    <mergeCell ref="K115:L115"/>
    <mergeCell ref="M115:P115"/>
    <mergeCell ref="AC115:AC121"/>
    <mergeCell ref="AH122:AH128"/>
    <mergeCell ref="C123:D123"/>
    <mergeCell ref="C124:D124"/>
    <mergeCell ref="C125:D125"/>
    <mergeCell ref="C126:C128"/>
    <mergeCell ref="AE122:AE128"/>
    <mergeCell ref="AF122:AF128"/>
    <mergeCell ref="AG122:AG128"/>
    <mergeCell ref="AC122:AC128"/>
    <mergeCell ref="AD122:AD128"/>
    <mergeCell ref="AH129:AH135"/>
    <mergeCell ref="C130:D130"/>
    <mergeCell ref="C131:D131"/>
    <mergeCell ref="C132:D132"/>
    <mergeCell ref="C133:C135"/>
    <mergeCell ref="G129:J129"/>
    <mergeCell ref="K129:L129"/>
    <mergeCell ref="M129:P129"/>
    <mergeCell ref="AH136:AH142"/>
    <mergeCell ref="C137:D137"/>
    <mergeCell ref="C138:D138"/>
    <mergeCell ref="C139:D139"/>
    <mergeCell ref="C140:C142"/>
    <mergeCell ref="AG136:AG142"/>
    <mergeCell ref="X136:AB136"/>
    <mergeCell ref="G136:J136"/>
    <mergeCell ref="K136:L136"/>
    <mergeCell ref="M136:P136"/>
    <mergeCell ref="AH143:AH149"/>
    <mergeCell ref="C144:D144"/>
    <mergeCell ref="C145:D145"/>
    <mergeCell ref="C146:D146"/>
    <mergeCell ref="C147:C149"/>
    <mergeCell ref="AE143:AE149"/>
    <mergeCell ref="AF143:AF149"/>
    <mergeCell ref="AG143:AG149"/>
    <mergeCell ref="AD143:AD149"/>
    <mergeCell ref="AH150:AH156"/>
    <mergeCell ref="AI150:AI198"/>
    <mergeCell ref="C151:D151"/>
    <mergeCell ref="C152:D152"/>
    <mergeCell ref="C153:D153"/>
    <mergeCell ref="C154:C156"/>
    <mergeCell ref="C157:D157"/>
    <mergeCell ref="E157:F157"/>
    <mergeCell ref="G157:J157"/>
    <mergeCell ref="K157:L157"/>
    <mergeCell ref="AH157:AH163"/>
    <mergeCell ref="C158:D158"/>
    <mergeCell ref="C159:D159"/>
    <mergeCell ref="C160:D160"/>
    <mergeCell ref="C161:C163"/>
    <mergeCell ref="AH164:AH170"/>
    <mergeCell ref="C165:D165"/>
    <mergeCell ref="C166:D166"/>
    <mergeCell ref="C167:D167"/>
    <mergeCell ref="C168:C170"/>
    <mergeCell ref="E164:F164"/>
    <mergeCell ref="G164:J164"/>
    <mergeCell ref="K164:L164"/>
    <mergeCell ref="M164:P164"/>
    <mergeCell ref="AC164:AC170"/>
    <mergeCell ref="AH171:AH177"/>
    <mergeCell ref="C172:D172"/>
    <mergeCell ref="C173:D173"/>
    <mergeCell ref="C174:D174"/>
    <mergeCell ref="C175:C177"/>
    <mergeCell ref="AE171:AE177"/>
    <mergeCell ref="AF171:AF177"/>
    <mergeCell ref="AG171:AG177"/>
    <mergeCell ref="AC171:AC177"/>
    <mergeCell ref="AD171:AD177"/>
    <mergeCell ref="AH178:AH184"/>
    <mergeCell ref="C179:D179"/>
    <mergeCell ref="C180:D180"/>
    <mergeCell ref="C181:D181"/>
    <mergeCell ref="C182:C184"/>
    <mergeCell ref="G178:J178"/>
    <mergeCell ref="K178:L178"/>
    <mergeCell ref="M178:P178"/>
    <mergeCell ref="AH185:AH191"/>
    <mergeCell ref="C186:D186"/>
    <mergeCell ref="C187:D187"/>
    <mergeCell ref="C188:D188"/>
    <mergeCell ref="C189:C191"/>
    <mergeCell ref="AG185:AG191"/>
    <mergeCell ref="X185:AB185"/>
    <mergeCell ref="G185:J185"/>
    <mergeCell ref="K185:L185"/>
    <mergeCell ref="M185:P185"/>
    <mergeCell ref="AH192:AH198"/>
    <mergeCell ref="C193:D193"/>
    <mergeCell ref="C194:D194"/>
    <mergeCell ref="C195:D195"/>
    <mergeCell ref="C196:C198"/>
    <mergeCell ref="AE192:AE198"/>
    <mergeCell ref="AF192:AF198"/>
    <mergeCell ref="AG192:AG198"/>
    <mergeCell ref="AD192:AD198"/>
    <mergeCell ref="A199:A247"/>
    <mergeCell ref="B199:B205"/>
    <mergeCell ref="C199:D199"/>
    <mergeCell ref="E199:F199"/>
    <mergeCell ref="B206:B212"/>
    <mergeCell ref="B213:B219"/>
    <mergeCell ref="C213:D213"/>
    <mergeCell ref="E213:F213"/>
    <mergeCell ref="C214:D214"/>
    <mergeCell ref="C215:D215"/>
    <mergeCell ref="G199:J199"/>
    <mergeCell ref="K199:L199"/>
    <mergeCell ref="M199:P199"/>
    <mergeCell ref="Q199:S199"/>
    <mergeCell ref="M206:P206"/>
    <mergeCell ref="AE199:AE205"/>
    <mergeCell ref="AF199:AF205"/>
    <mergeCell ref="AG199:AG205"/>
    <mergeCell ref="T199:W199"/>
    <mergeCell ref="X199:AB199"/>
    <mergeCell ref="AC199:AC205"/>
    <mergeCell ref="AD199:AD205"/>
    <mergeCell ref="C206:D206"/>
    <mergeCell ref="E206:F206"/>
    <mergeCell ref="G206:J206"/>
    <mergeCell ref="K206:L206"/>
    <mergeCell ref="C200:D200"/>
    <mergeCell ref="C201:D201"/>
    <mergeCell ref="C202:D202"/>
    <mergeCell ref="C203:C205"/>
    <mergeCell ref="T206:W206"/>
    <mergeCell ref="X206:AB206"/>
    <mergeCell ref="AC206:AC212"/>
    <mergeCell ref="AI199:AI247"/>
    <mergeCell ref="AH199:AH205"/>
    <mergeCell ref="AH206:AH212"/>
    <mergeCell ref="C207:D207"/>
    <mergeCell ref="C208:D208"/>
    <mergeCell ref="C209:D209"/>
    <mergeCell ref="C210:C212"/>
    <mergeCell ref="AD206:AD212"/>
    <mergeCell ref="AE206:AE212"/>
    <mergeCell ref="AF206:AF212"/>
    <mergeCell ref="AG206:AG212"/>
    <mergeCell ref="Q206:S206"/>
    <mergeCell ref="G213:J213"/>
    <mergeCell ref="K213:L213"/>
    <mergeCell ref="M213:P213"/>
    <mergeCell ref="Q213:S213"/>
    <mergeCell ref="T213:W213"/>
    <mergeCell ref="X213:AB213"/>
    <mergeCell ref="AC213:AC219"/>
    <mergeCell ref="AD213:AD219"/>
    <mergeCell ref="AE213:AE219"/>
    <mergeCell ref="AF213:AF219"/>
    <mergeCell ref="AG213:AG219"/>
    <mergeCell ref="AH213:AH219"/>
    <mergeCell ref="C216:D216"/>
    <mergeCell ref="C217:C219"/>
    <mergeCell ref="B220:B226"/>
    <mergeCell ref="C220:D220"/>
    <mergeCell ref="T220:W220"/>
    <mergeCell ref="X220:AB220"/>
    <mergeCell ref="AC220:AC226"/>
    <mergeCell ref="E220:F220"/>
    <mergeCell ref="G220:J220"/>
    <mergeCell ref="K220:L220"/>
    <mergeCell ref="M220:P220"/>
    <mergeCell ref="AH220:AH226"/>
    <mergeCell ref="C221:D221"/>
    <mergeCell ref="C222:D222"/>
    <mergeCell ref="C223:D223"/>
    <mergeCell ref="C224:C226"/>
    <mergeCell ref="AD220:AD226"/>
    <mergeCell ref="AE220:AE226"/>
    <mergeCell ref="AF220:AF226"/>
    <mergeCell ref="AG220:AG226"/>
    <mergeCell ref="Q220:S220"/>
    <mergeCell ref="B227:B233"/>
    <mergeCell ref="C227:D227"/>
    <mergeCell ref="E227:F227"/>
    <mergeCell ref="G227:J227"/>
    <mergeCell ref="AE227:AE233"/>
    <mergeCell ref="K227:L227"/>
    <mergeCell ref="M227:P227"/>
    <mergeCell ref="Q227:S227"/>
    <mergeCell ref="T227:W227"/>
    <mergeCell ref="AF227:AF233"/>
    <mergeCell ref="AG227:AG233"/>
    <mergeCell ref="AH227:AH233"/>
    <mergeCell ref="C228:D228"/>
    <mergeCell ref="C229:D229"/>
    <mergeCell ref="C230:D230"/>
    <mergeCell ref="C231:C233"/>
    <mergeCell ref="X227:AB227"/>
    <mergeCell ref="AC227:AC233"/>
    <mergeCell ref="AD227:AD233"/>
    <mergeCell ref="B234:B240"/>
    <mergeCell ref="C234:D234"/>
    <mergeCell ref="E234:F234"/>
    <mergeCell ref="G234:J234"/>
    <mergeCell ref="AE234:AE240"/>
    <mergeCell ref="K234:L234"/>
    <mergeCell ref="M234:P234"/>
    <mergeCell ref="Q234:S234"/>
    <mergeCell ref="T234:W234"/>
    <mergeCell ref="AF234:AF240"/>
    <mergeCell ref="AG234:AG240"/>
    <mergeCell ref="AH234:AH240"/>
    <mergeCell ref="C235:D235"/>
    <mergeCell ref="C236:D236"/>
    <mergeCell ref="C237:D237"/>
    <mergeCell ref="C238:C240"/>
    <mergeCell ref="X234:AB234"/>
    <mergeCell ref="AC234:AC240"/>
    <mergeCell ref="AD234:AD240"/>
    <mergeCell ref="B241:B247"/>
    <mergeCell ref="C241:D241"/>
    <mergeCell ref="E241:F241"/>
    <mergeCell ref="G241:J241"/>
    <mergeCell ref="AE241:AE247"/>
    <mergeCell ref="K241:L241"/>
    <mergeCell ref="M241:P241"/>
    <mergeCell ref="Q241:S241"/>
    <mergeCell ref="T241:W241"/>
    <mergeCell ref="AF241:AF247"/>
    <mergeCell ref="AG241:AG247"/>
    <mergeCell ref="AH241:AH247"/>
    <mergeCell ref="C242:D242"/>
    <mergeCell ref="C243:D243"/>
    <mergeCell ref="C244:D244"/>
    <mergeCell ref="C245:C247"/>
    <mergeCell ref="X241:AB241"/>
    <mergeCell ref="AC241:AC247"/>
    <mergeCell ref="AD241:AD247"/>
  </mergeCells>
  <conditionalFormatting sqref="E4:AB4 E39:AB39 E11:AB11 E18:AB18 E25:AB25 E32:AB32 E46:AB46 E53:AB53 E88:AB88 E60:AB60 E67:AB67 E74:AB74 E81:AB81 E95:AB95 E102:AB102 E137:AB137 E109:AB109 E116:AB116 E123:AB123 E130:AB130 E144:AB144 E151:AB151 E186:AB186 E158:AB158 E165:AB165 E172:AB172 E179:AB179 E193:AB193 E200:AB200 E235:AB235 E207:AB207 E214:AB214 E221:AB221 E228:AB228 E242:AB242">
    <cfRule type="cellIs" priority="1" dxfId="0" operator="lessThan" stopIfTrue="1">
      <formula>0.6</formula>
    </cfRule>
    <cfRule type="cellIs" priority="2" dxfId="0" operator="greaterThan" stopIfTrue="1">
      <formula>1.6</formula>
    </cfRule>
  </conditionalFormatting>
  <printOptions/>
  <pageMargins left="0.35433070866141736" right="0.31496062992125984" top="1.05" bottom="0.6692913385826772" header="0.5511811023622047" footer="0.5118110236220472"/>
  <pageSetup fitToHeight="0" fitToWidth="1" horizontalDpi="200" verticalDpi="200" orientation="landscape" paperSize="9" scale="68" r:id="rId1"/>
  <rowBreaks count="4" manualBreakCount="4">
    <brk id="51" max="255" man="1"/>
    <brk id="100" max="255" man="1"/>
    <brk id="149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:IV16384"/>
    </sheetView>
  </sheetViews>
  <sheetFormatPr defaultColWidth="11.421875" defaultRowHeight="12.75"/>
  <cols>
    <col min="29" max="29" width="11.421875" style="1" customWidth="1"/>
    <col min="30" max="35" width="11.421875" style="2" customWidth="1"/>
  </cols>
  <sheetData/>
  <printOptions/>
  <pageMargins left="0.34" right="0.33" top="0.53" bottom="0.65" header="0.3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:IV16384"/>
    </sheetView>
  </sheetViews>
  <sheetFormatPr defaultColWidth="11.421875" defaultRowHeight="12.75"/>
  <cols>
    <col min="29" max="29" width="11.421875" style="1" customWidth="1"/>
    <col min="30" max="35" width="11.421875" style="2" customWidth="1"/>
  </cols>
  <sheetData/>
  <printOptions/>
  <pageMargins left="0.34" right="0.33" top="0.53" bottom="0.65" header="0.3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workbookViewId="0" topLeftCell="A1">
      <selection activeCell="A1" sqref="A1:IV16384"/>
    </sheetView>
  </sheetViews>
  <sheetFormatPr defaultColWidth="11.421875" defaultRowHeight="12.75"/>
  <cols>
    <col min="29" max="29" width="11.421875" style="1" customWidth="1"/>
    <col min="30" max="35" width="11.421875" style="2" customWidth="1"/>
  </cols>
  <sheetData/>
  <printOptions/>
  <pageMargins left="0.34" right="0.33" top="0.53" bottom="0.65" header="0.3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:IV16384"/>
    </sheetView>
  </sheetViews>
  <sheetFormatPr defaultColWidth="11.421875" defaultRowHeight="12.75"/>
  <cols>
    <col min="29" max="29" width="11.421875" style="1" customWidth="1"/>
    <col min="30" max="35" width="11.421875" style="2" customWidth="1"/>
  </cols>
  <sheetData/>
  <printOptions/>
  <pageMargins left="0.34" right="0.33" top="0.53" bottom="0.65" header="0.3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FRESQUET</dc:creator>
  <cp:keywords/>
  <dc:description/>
  <cp:lastModifiedBy>Clémence SIMONI</cp:lastModifiedBy>
  <cp:lastPrinted>2009-08-09T09:33:34Z</cp:lastPrinted>
  <dcterms:created xsi:type="dcterms:W3CDTF">2004-09-23T18:39:02Z</dcterms:created>
  <dcterms:modified xsi:type="dcterms:W3CDTF">2009-08-11T18:07:20Z</dcterms:modified>
  <cp:category/>
  <cp:version/>
  <cp:contentType/>
  <cp:contentStatus/>
  <cp:revision>1</cp:revision>
</cp:coreProperties>
</file>