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110" windowHeight="97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19" i="1" l="1"/>
  <c r="I9" i="1"/>
  <c r="I10" i="1"/>
  <c r="I11" i="1"/>
  <c r="I12" i="1"/>
  <c r="I13" i="1"/>
  <c r="I14" i="1"/>
  <c r="I15" i="1"/>
  <c r="I16" i="1"/>
  <c r="I17" i="1"/>
  <c r="I18" i="1"/>
  <c r="I8" i="1"/>
  <c r="D8" i="1"/>
  <c r="H9" i="1"/>
  <c r="H10" i="1"/>
  <c r="H11" i="1"/>
  <c r="H12" i="1"/>
  <c r="H13" i="1"/>
  <c r="H14" i="1"/>
  <c r="H15" i="1"/>
  <c r="H16" i="1"/>
  <c r="H17" i="1"/>
  <c r="H18" i="1"/>
  <c r="H8" i="1"/>
  <c r="G9" i="1"/>
  <c r="G10" i="1"/>
  <c r="G11" i="1"/>
  <c r="G12" i="1"/>
  <c r="G13" i="1"/>
  <c r="G14" i="1"/>
  <c r="G15" i="1"/>
  <c r="G16" i="1"/>
  <c r="G17" i="1"/>
  <c r="G18" i="1"/>
  <c r="G8" i="1"/>
  <c r="F9" i="1"/>
  <c r="F10" i="1"/>
  <c r="F11" i="1"/>
  <c r="F12" i="1"/>
  <c r="F13" i="1"/>
  <c r="F14" i="1"/>
  <c r="F15" i="1"/>
  <c r="F16" i="1"/>
  <c r="F17" i="1"/>
  <c r="F18" i="1"/>
  <c r="F8" i="1"/>
  <c r="E16" i="1"/>
  <c r="E17" i="1"/>
  <c r="E18" i="1"/>
  <c r="E9" i="1"/>
  <c r="E10" i="1"/>
  <c r="E11" i="1"/>
  <c r="E12" i="1"/>
  <c r="E13" i="1"/>
  <c r="E14" i="1"/>
  <c r="E15" i="1"/>
  <c r="E8" i="1"/>
  <c r="D9" i="1"/>
  <c r="D10" i="1"/>
  <c r="D11" i="1"/>
  <c r="D12" i="1"/>
  <c r="D13" i="1"/>
  <c r="D14" i="1"/>
  <c r="D15" i="1"/>
  <c r="D16" i="1"/>
  <c r="D17" i="1"/>
  <c r="D18" i="1"/>
  <c r="C19" i="1"/>
  <c r="H19" i="1" l="1"/>
  <c r="G19" i="1"/>
  <c r="F19" i="1"/>
  <c r="E19" i="1"/>
</calcChain>
</file>

<file path=xl/sharedStrings.xml><?xml version="1.0" encoding="utf-8"?>
<sst xmlns="http://schemas.openxmlformats.org/spreadsheetml/2006/main" count="25" uniqueCount="25">
  <si>
    <t>Analyse des comptes en retard</t>
  </si>
  <si>
    <t>Formules conditionnelles - Fonction SI</t>
  </si>
  <si>
    <t>Date de jour</t>
  </si>
  <si>
    <t>Société</t>
  </si>
  <si>
    <t>Date d'échéance</t>
  </si>
  <si>
    <t>Montant de la facture</t>
  </si>
  <si>
    <t>Jours de retard</t>
  </si>
  <si>
    <t>A échéance</t>
  </si>
  <si>
    <t>Entre 1 et 30 jours</t>
  </si>
  <si>
    <t>Entre 31 et 60 jours</t>
  </si>
  <si>
    <t>Plus de 60 jours</t>
  </si>
  <si>
    <t>Pénalités de retard</t>
  </si>
  <si>
    <t>Karin Aventures</t>
  </si>
  <si>
    <t>Boutique des Plats Monts</t>
  </si>
  <si>
    <t>Fournitures Générales</t>
  </si>
  <si>
    <t>Agence des Bains au Soleil</t>
  </si>
  <si>
    <t>Verts Jardins</t>
  </si>
  <si>
    <r>
      <t>Ciment &amp;</t>
    </r>
    <r>
      <rPr>
        <sz val="11"/>
        <color theme="1"/>
        <rFont val="Calibri"/>
        <family val="2"/>
      </rPr>
      <t xml:space="preserve"> Béton SA</t>
    </r>
  </si>
  <si>
    <r>
      <t>Audit &amp;</t>
    </r>
    <r>
      <rPr>
        <sz val="11"/>
        <color theme="1"/>
        <rFont val="Calibri"/>
        <family val="2"/>
      </rPr>
      <t xml:space="preserve"> Cie</t>
    </r>
  </si>
  <si>
    <r>
      <t>Imprimerie Vieillotte &amp; Cie</t>
    </r>
    <r>
      <rPr>
        <sz val="11"/>
        <color theme="1"/>
        <rFont val="Calibri"/>
        <family val="2"/>
      </rPr>
      <t xml:space="preserve"> </t>
    </r>
  </si>
  <si>
    <t>Café Nature</t>
  </si>
  <si>
    <t>R &amp; R Consultant</t>
  </si>
  <si>
    <t>Hévéa Synthétique</t>
  </si>
  <si>
    <t>Compteur</t>
  </si>
  <si>
    <t>Pénalité de retard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</si>
</sst>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14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/>
    <xf numFmtId="2" fontId="0" fillId="0" borderId="1" xfId="0" applyNumberFormat="1" applyBorder="1"/>
    <xf numFmtId="1" fontId="0" fillId="4" borderId="1" xfId="0" applyNumberFormat="1" applyFill="1" applyBorder="1"/>
    <xf numFmtId="9" fontId="0" fillId="0" borderId="1" xfId="1" applyNumberFormat="1" applyFont="1" applyBorder="1" applyAlignment="1">
      <alignment horizontal="center" vertical="center"/>
    </xf>
    <xf numFmtId="44" fontId="0" fillId="4" borderId="1" xfId="0" applyNumberFormat="1" applyFill="1" applyBorder="1"/>
    <xf numFmtId="164" fontId="0" fillId="4" borderId="1" xfId="0" applyNumberFormat="1" applyFill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B2" sqref="B2"/>
    </sheetView>
  </sheetViews>
  <sheetFormatPr baseColWidth="10" defaultRowHeight="15" x14ac:dyDescent="0.25"/>
  <cols>
    <col min="1" max="1" width="23.28515625" customWidth="1"/>
    <col min="3" max="3" width="11.85546875" bestFit="1" customWidth="1"/>
    <col min="4" max="4" width="18.5703125" customWidth="1"/>
    <col min="5" max="5" width="11.85546875" bestFit="1" customWidth="1"/>
    <col min="7" max="7" width="11.85546875" bestFit="1" customWidth="1"/>
  </cols>
  <sheetData>
    <row r="1" spans="1:9" x14ac:dyDescent="0.25">
      <c r="A1" s="14" t="s">
        <v>1</v>
      </c>
      <c r="B1" s="15"/>
      <c r="C1" s="15"/>
      <c r="D1" s="15"/>
      <c r="E1" s="15"/>
      <c r="F1" s="15"/>
      <c r="G1" s="15"/>
      <c r="H1" s="15"/>
      <c r="I1" s="16"/>
    </row>
    <row r="3" spans="1:9" x14ac:dyDescent="0.25">
      <c r="A3" s="13" t="s">
        <v>0</v>
      </c>
      <c r="B3" s="13"/>
      <c r="C3" s="13"/>
      <c r="D3" s="13"/>
      <c r="E3" s="13"/>
      <c r="F3" s="13"/>
      <c r="G3" s="13"/>
      <c r="H3" s="13"/>
      <c r="I3" s="13"/>
    </row>
    <row r="5" spans="1:9" x14ac:dyDescent="0.25">
      <c r="A5" s="5" t="s">
        <v>2</v>
      </c>
      <c r="B5" s="1">
        <v>42205</v>
      </c>
      <c r="D5" s="6" t="s">
        <v>24</v>
      </c>
      <c r="E5" s="10">
        <v>0.09</v>
      </c>
    </row>
    <row r="7" spans="1:9" ht="30" customHeight="1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1:9" x14ac:dyDescent="0.25">
      <c r="A8" s="4" t="s">
        <v>17</v>
      </c>
      <c r="B8" s="1">
        <v>42169</v>
      </c>
      <c r="C8" s="2">
        <v>979.8</v>
      </c>
      <c r="D8" s="9">
        <f>$B$5-B8</f>
        <v>36</v>
      </c>
      <c r="E8" s="11" t="str">
        <f>IF(D8=0,C8,"")</f>
        <v/>
      </c>
      <c r="F8" s="11" t="str">
        <f>IF(AND(D8&gt;=1,D8&lt;=30),C8,"")</f>
        <v/>
      </c>
      <c r="G8" s="11">
        <f>IF(AND(D8&gt;=31,D8&lt;=60),C8,"")</f>
        <v>979.8</v>
      </c>
      <c r="H8" s="11" t="str">
        <f>IF(D8&gt;60,C8,"")</f>
        <v/>
      </c>
      <c r="I8" s="12">
        <f>IF(D8&gt;0,(C8*D8*$E$5)/365,"")</f>
        <v>8.6974027397260265</v>
      </c>
    </row>
    <row r="9" spans="1:9" x14ac:dyDescent="0.25">
      <c r="A9" s="4" t="s">
        <v>18</v>
      </c>
      <c r="B9" s="1">
        <v>42183</v>
      </c>
      <c r="C9" s="2">
        <v>4006.65</v>
      </c>
      <c r="D9" s="9">
        <f t="shared" ref="D9:D18" si="0">$B$5-B9</f>
        <v>22</v>
      </c>
      <c r="E9" s="11" t="str">
        <f t="shared" ref="E9:E18" si="1">IF(D9=0,C9,"")</f>
        <v/>
      </c>
      <c r="F9" s="11">
        <f t="shared" ref="F9:F18" si="2">IF(AND(D9&gt;=1,D9&lt;=30),C9,"")</f>
        <v>4006.65</v>
      </c>
      <c r="G9" s="11" t="str">
        <f t="shared" ref="G9:G18" si="3">IF(AND(D9&gt;=31,D9&lt;=60),C9,"")</f>
        <v/>
      </c>
      <c r="H9" s="11" t="str">
        <f t="shared" ref="H9:H18" si="4">IF(D9&gt;60,C9,"")</f>
        <v/>
      </c>
      <c r="I9" s="12">
        <f t="shared" ref="I9:I18" si="5">IF(D9&gt;0,(C9*D9*$E$5)/365,"")</f>
        <v>21.734704109589043</v>
      </c>
    </row>
    <row r="10" spans="1:9" x14ac:dyDescent="0.25">
      <c r="A10" s="4" t="s">
        <v>12</v>
      </c>
      <c r="B10" s="1">
        <v>42205</v>
      </c>
      <c r="C10" s="2">
        <v>13526.5</v>
      </c>
      <c r="D10" s="9">
        <f t="shared" si="0"/>
        <v>0</v>
      </c>
      <c r="E10" s="11">
        <f t="shared" si="1"/>
        <v>13526.5</v>
      </c>
      <c r="F10" s="11" t="str">
        <f t="shared" si="2"/>
        <v/>
      </c>
      <c r="G10" s="11" t="str">
        <f t="shared" si="3"/>
        <v/>
      </c>
      <c r="H10" s="11" t="str">
        <f t="shared" si="4"/>
        <v/>
      </c>
      <c r="I10" s="12" t="str">
        <f t="shared" si="5"/>
        <v/>
      </c>
    </row>
    <row r="11" spans="1:9" x14ac:dyDescent="0.25">
      <c r="A11" s="4" t="s">
        <v>13</v>
      </c>
      <c r="B11" s="1">
        <v>42178</v>
      </c>
      <c r="C11" s="2">
        <v>176.33</v>
      </c>
      <c r="D11" s="9">
        <f t="shared" si="0"/>
        <v>27</v>
      </c>
      <c r="E11" s="11" t="str">
        <f t="shared" si="1"/>
        <v/>
      </c>
      <c r="F11" s="11">
        <f t="shared" si="2"/>
        <v>176.33</v>
      </c>
      <c r="G11" s="11" t="str">
        <f t="shared" si="3"/>
        <v/>
      </c>
      <c r="H11" s="11" t="str">
        <f t="shared" si="4"/>
        <v/>
      </c>
      <c r="I11" s="12">
        <f t="shared" si="5"/>
        <v>1.1739230136986303</v>
      </c>
    </row>
    <row r="12" spans="1:9" x14ac:dyDescent="0.25">
      <c r="A12" s="4" t="s">
        <v>14</v>
      </c>
      <c r="B12" s="1">
        <v>42152</v>
      </c>
      <c r="C12" s="2">
        <v>11381</v>
      </c>
      <c r="D12" s="9">
        <f t="shared" si="0"/>
        <v>53</v>
      </c>
      <c r="E12" s="11" t="str">
        <f t="shared" si="1"/>
        <v/>
      </c>
      <c r="F12" s="11" t="str">
        <f t="shared" si="2"/>
        <v/>
      </c>
      <c r="G12" s="11">
        <f t="shared" si="3"/>
        <v>11381</v>
      </c>
      <c r="H12" s="11" t="str">
        <f t="shared" si="4"/>
        <v/>
      </c>
      <c r="I12" s="12">
        <f t="shared" si="5"/>
        <v>148.7325205479452</v>
      </c>
    </row>
    <row r="13" spans="1:9" x14ac:dyDescent="0.25">
      <c r="A13" s="4" t="s">
        <v>15</v>
      </c>
      <c r="B13" s="1">
        <v>42138</v>
      </c>
      <c r="C13" s="2">
        <v>5896.21</v>
      </c>
      <c r="D13" s="9">
        <f t="shared" si="0"/>
        <v>67</v>
      </c>
      <c r="E13" s="11" t="str">
        <f t="shared" si="1"/>
        <v/>
      </c>
      <c r="F13" s="11" t="str">
        <f t="shared" si="2"/>
        <v/>
      </c>
      <c r="G13" s="11" t="str">
        <f t="shared" si="3"/>
        <v/>
      </c>
      <c r="H13" s="11">
        <f t="shared" si="4"/>
        <v>5896.21</v>
      </c>
      <c r="I13" s="12">
        <f t="shared" si="5"/>
        <v>97.408619999999999</v>
      </c>
    </row>
    <row r="14" spans="1:9" x14ac:dyDescent="0.25">
      <c r="A14" s="4" t="s">
        <v>16</v>
      </c>
      <c r="B14" s="1">
        <v>42152</v>
      </c>
      <c r="C14" s="2">
        <v>1000</v>
      </c>
      <c r="D14" s="9">
        <f t="shared" si="0"/>
        <v>53</v>
      </c>
      <c r="E14" s="11" t="str">
        <f t="shared" si="1"/>
        <v/>
      </c>
      <c r="F14" s="11" t="str">
        <f t="shared" si="2"/>
        <v/>
      </c>
      <c r="G14" s="11">
        <f t="shared" si="3"/>
        <v>1000</v>
      </c>
      <c r="H14" s="11" t="str">
        <f t="shared" si="4"/>
        <v/>
      </c>
      <c r="I14" s="12">
        <f t="shared" si="5"/>
        <v>13.068493150684931</v>
      </c>
    </row>
    <row r="15" spans="1:9" x14ac:dyDescent="0.25">
      <c r="A15" s="4" t="s">
        <v>19</v>
      </c>
      <c r="B15" s="1">
        <v>42205</v>
      </c>
      <c r="C15" s="2">
        <v>4829</v>
      </c>
      <c r="D15" s="9">
        <f t="shared" si="0"/>
        <v>0</v>
      </c>
      <c r="E15" s="11">
        <f t="shared" si="1"/>
        <v>4829</v>
      </c>
      <c r="F15" s="11" t="str">
        <f t="shared" si="2"/>
        <v/>
      </c>
      <c r="G15" s="11" t="str">
        <f t="shared" si="3"/>
        <v/>
      </c>
      <c r="H15" s="11" t="str">
        <f t="shared" si="4"/>
        <v/>
      </c>
      <c r="I15" s="12" t="str">
        <f t="shared" si="5"/>
        <v/>
      </c>
    </row>
    <row r="16" spans="1:9" x14ac:dyDescent="0.25">
      <c r="A16" s="4" t="s">
        <v>20</v>
      </c>
      <c r="B16" s="1">
        <v>42167</v>
      </c>
      <c r="C16" s="2">
        <v>543</v>
      </c>
      <c r="D16" s="9">
        <f t="shared" si="0"/>
        <v>38</v>
      </c>
      <c r="E16" s="11" t="str">
        <f>IF(D16=0,C16,"")</f>
        <v/>
      </c>
      <c r="F16" s="11" t="str">
        <f t="shared" si="2"/>
        <v/>
      </c>
      <c r="G16" s="11">
        <f t="shared" si="3"/>
        <v>543</v>
      </c>
      <c r="H16" s="11" t="str">
        <f t="shared" si="4"/>
        <v/>
      </c>
      <c r="I16" s="12">
        <f t="shared" si="5"/>
        <v>5.0878356164383556</v>
      </c>
    </row>
    <row r="17" spans="1:9" x14ac:dyDescent="0.25">
      <c r="A17" s="4" t="s">
        <v>21</v>
      </c>
      <c r="B17" s="1">
        <v>42183</v>
      </c>
      <c r="C17" s="2">
        <v>800</v>
      </c>
      <c r="D17" s="9">
        <f t="shared" si="0"/>
        <v>22</v>
      </c>
      <c r="E17" s="11" t="str">
        <f t="shared" si="1"/>
        <v/>
      </c>
      <c r="F17" s="11">
        <f t="shared" si="2"/>
        <v>800</v>
      </c>
      <c r="G17" s="11" t="str">
        <f t="shared" si="3"/>
        <v/>
      </c>
      <c r="H17" s="11" t="str">
        <f t="shared" si="4"/>
        <v/>
      </c>
      <c r="I17" s="12">
        <f t="shared" si="5"/>
        <v>4.3397260273972602</v>
      </c>
    </row>
    <row r="18" spans="1:9" x14ac:dyDescent="0.25">
      <c r="A18" s="4" t="s">
        <v>22</v>
      </c>
      <c r="B18" s="1">
        <v>42205</v>
      </c>
      <c r="C18" s="2">
        <v>1250</v>
      </c>
      <c r="D18" s="9">
        <f t="shared" si="0"/>
        <v>0</v>
      </c>
      <c r="E18" s="11">
        <f t="shared" si="1"/>
        <v>1250</v>
      </c>
      <c r="F18" s="11" t="str">
        <f t="shared" si="2"/>
        <v/>
      </c>
      <c r="G18" s="11" t="str">
        <f t="shared" si="3"/>
        <v/>
      </c>
      <c r="H18" s="11" t="str">
        <f t="shared" si="4"/>
        <v/>
      </c>
      <c r="I18" s="12" t="str">
        <f t="shared" si="5"/>
        <v/>
      </c>
    </row>
    <row r="19" spans="1:9" x14ac:dyDescent="0.25">
      <c r="A19" s="17" t="s">
        <v>23</v>
      </c>
      <c r="B19" s="18"/>
      <c r="C19" s="7">
        <f>COUNT(C8:C18)</f>
        <v>11</v>
      </c>
      <c r="D19" s="8"/>
      <c r="E19" s="7">
        <f>COUNT(E8:E18)</f>
        <v>3</v>
      </c>
      <c r="F19" s="7">
        <f>COUNT(F8:F18)</f>
        <v>3</v>
      </c>
      <c r="G19" s="7">
        <f>COUNT(G8:G18)</f>
        <v>4</v>
      </c>
      <c r="H19" s="7">
        <f>COUNT(H8:H18)</f>
        <v>1</v>
      </c>
      <c r="I19" s="7">
        <f>COUNT(I8:I18)</f>
        <v>8</v>
      </c>
    </row>
  </sheetData>
  <mergeCells count="3">
    <mergeCell ref="A3:I3"/>
    <mergeCell ref="A1:I1"/>
    <mergeCell ref="A19:B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- BOS - 06</dc:creator>
  <cp:lastModifiedBy>Violette</cp:lastModifiedBy>
  <cp:lastPrinted>2019-05-23T07:20:20Z</cp:lastPrinted>
  <dcterms:created xsi:type="dcterms:W3CDTF">2019-05-23T07:03:17Z</dcterms:created>
  <dcterms:modified xsi:type="dcterms:W3CDTF">2019-09-14T08:45:11Z</dcterms:modified>
</cp:coreProperties>
</file>