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Tableau" sheetId="1" r:id="rId1"/>
    <sheet name="Feuil3" sheetId="2" r:id="rId2"/>
  </sheets>
  <definedNames>
    <definedName name="_xlnm.Print_Area" localSheetId="0">'Tableau'!$A$1:$P$23</definedName>
  </definedNames>
  <calcPr fullCalcOnLoad="1"/>
</workbook>
</file>

<file path=xl/sharedStrings.xml><?xml version="1.0" encoding="utf-8"?>
<sst xmlns="http://schemas.openxmlformats.org/spreadsheetml/2006/main" count="122" uniqueCount="99">
  <si>
    <t>Classement</t>
  </si>
  <si>
    <t>Pilotes</t>
  </si>
  <si>
    <t>Tours piste ROUGE</t>
  </si>
  <si>
    <t>Tours piste JAUNE</t>
  </si>
  <si>
    <t>Tours piste VERTE</t>
  </si>
  <si>
    <t>Tours piste BLEUE</t>
  </si>
  <si>
    <t>Bonus vitesse</t>
  </si>
  <si>
    <t>Total final</t>
  </si>
  <si>
    <t>Total tours</t>
  </si>
  <si>
    <t>Afin que le temps de course ne dépasse pas 2h la durée des runs sera établie suivant ce tableau :</t>
  </si>
  <si>
    <t>Nombre de pilotes au départ</t>
  </si>
  <si>
    <t>Durée d’un run</t>
  </si>
  <si>
    <t>En minute</t>
  </si>
  <si>
    <t>19 min</t>
  </si>
  <si>
    <t>9 min</t>
  </si>
  <si>
    <t>16 min</t>
  </si>
  <si>
    <t>8 min</t>
  </si>
  <si>
    <t>14 min</t>
  </si>
  <si>
    <t>7 min</t>
  </si>
  <si>
    <t>12 min</t>
  </si>
  <si>
    <t>11 min</t>
  </si>
  <si>
    <t>6 min</t>
  </si>
  <si>
    <t>10 min</t>
  </si>
  <si>
    <t>Suivant le calcul : (120min / nombre de pilotes) -1min pour les changements</t>
  </si>
  <si>
    <t>A la suite du classement final, les pilotes se verront attribuer des points au championnat en fonction du barème suivant :</t>
  </si>
  <si>
    <t>Classement de la manche</t>
  </si>
  <si>
    <t>Points attribué</t>
  </si>
  <si>
    <t>1 er</t>
  </si>
  <si>
    <t>25 points</t>
  </si>
  <si>
    <t>10 ème</t>
  </si>
  <si>
    <t>08 points</t>
  </si>
  <si>
    <t>2 ème</t>
  </si>
  <si>
    <t>20 points</t>
  </si>
  <si>
    <t>11 ème</t>
  </si>
  <si>
    <t>07 points</t>
  </si>
  <si>
    <t>3 ème</t>
  </si>
  <si>
    <t>16 points</t>
  </si>
  <si>
    <t>12 ème</t>
  </si>
  <si>
    <t>06 points</t>
  </si>
  <si>
    <t>4 ème</t>
  </si>
  <si>
    <t>14 points</t>
  </si>
  <si>
    <t>13 ème</t>
  </si>
  <si>
    <t>05 points</t>
  </si>
  <si>
    <t>5 ème</t>
  </si>
  <si>
    <t>13 points</t>
  </si>
  <si>
    <t>14 ème</t>
  </si>
  <si>
    <t>04 points</t>
  </si>
  <si>
    <t>6 ème</t>
  </si>
  <si>
    <t>12 points</t>
  </si>
  <si>
    <t>15 ème</t>
  </si>
  <si>
    <t>03 points</t>
  </si>
  <si>
    <t>7 ème</t>
  </si>
  <si>
    <t>11 points</t>
  </si>
  <si>
    <t>16 ème</t>
  </si>
  <si>
    <t>02 points</t>
  </si>
  <si>
    <t>8 ème</t>
  </si>
  <si>
    <t>10 points</t>
  </si>
  <si>
    <t>17 ème</t>
  </si>
  <si>
    <t>01 points</t>
  </si>
  <si>
    <t>9 ème</t>
  </si>
  <si>
    <t>09 points</t>
  </si>
  <si>
    <t>Philvit</t>
  </si>
  <si>
    <t>Laminak</t>
  </si>
  <si>
    <t>Sea Sex &amp; Slot</t>
  </si>
  <si>
    <t>Roc</t>
  </si>
  <si>
    <t>Enzo</t>
  </si>
  <si>
    <t>VetteOne</t>
  </si>
  <si>
    <t>Poussin</t>
  </si>
  <si>
    <t>Bibi</t>
  </si>
  <si>
    <t>Chrono (s)</t>
  </si>
  <si>
    <t>Voitures</t>
  </si>
  <si>
    <t>Renault RS01</t>
  </si>
  <si>
    <t>Mercedes AMG coupé</t>
  </si>
  <si>
    <t>Audi A5</t>
  </si>
  <si>
    <t>Nombre</t>
  </si>
  <si>
    <t>%</t>
  </si>
  <si>
    <t>Total</t>
  </si>
  <si>
    <t>Modèle le plus représenté</t>
  </si>
  <si>
    <t>Modèle le moins représenté</t>
  </si>
  <si>
    <t>Utilisation des voitures</t>
  </si>
  <si>
    <t>Audi R8 (hors classement)</t>
  </si>
  <si>
    <t>Cumul 4 meilleurs chronos (s)</t>
  </si>
  <si>
    <t>Meilleur chrono piste rouge</t>
  </si>
  <si>
    <t>Meilleur chrono piste jaune</t>
  </si>
  <si>
    <t>Meilleur chrono piste verte</t>
  </si>
  <si>
    <t>Meilleur chrono piste bleue</t>
  </si>
  <si>
    <t>Meilleur chrono manche</t>
  </si>
  <si>
    <t>Meilleur chrono cumul  4 pistes</t>
  </si>
  <si>
    <t xml:space="preserve">Remarque: </t>
  </si>
  <si>
    <t>Midas</t>
  </si>
  <si>
    <t>Jacques</t>
  </si>
  <si>
    <t>Temps de course par run : 6 min</t>
  </si>
  <si>
    <t>Taras</t>
  </si>
  <si>
    <t xml:space="preserve"> Manche N° 9  championnat DTM SCX 2017/2018                                                                            Date: 26/05/2018</t>
  </si>
  <si>
    <t>N° de Piste utilisée : 6</t>
  </si>
  <si>
    <t>Nombre pilotes au départ : 13</t>
  </si>
  <si>
    <t>Caliméro</t>
  </si>
  <si>
    <t>Cloclo</t>
  </si>
  <si>
    <t xml:space="preserve">Transmission HS pour Laminak durant son premier run (piste jaune). Ne pouvant plus espérer marquer de points, ill décide d'abandonner.                                                                                                                                        Bibi rencontre des problème de jus durant son segment vert. Il termine ainsi mais décide de commencer son segment suivant depuis les stand pour "ouvrir" l'audi. Verdict: charbons encréssés.              Gros problème de court circuit (entre piste rouge et jaune) sur la piste durant les essais libres puis pendant le segment 9 (1 tour à été rajouté aux pilotes du segment 9 (SSS rouge, Taras jaune, Midas verte, Philvit bleue).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</si>
</sst>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8">
    <font>
      <sz val="11"/>
      <color theme="1"/>
      <name val="Calibri"/>
      <family val="2"/>
    </font>
    <font>
      <sz val="11"/>
      <color indexed="8"/>
      <name val="Calibri"/>
      <family val="2"/>
    </font>
    <font>
      <b/>
      <sz val="10"/>
      <name val="Arial"/>
      <family val="2"/>
    </font>
    <font>
      <b/>
      <u val="single"/>
      <sz val="10"/>
      <name val="Arial"/>
      <family val="2"/>
    </font>
    <font>
      <sz val="10"/>
      <name val="Arial"/>
      <family val="2"/>
    </font>
    <font>
      <b/>
      <sz val="14"/>
      <name val="Arial"/>
      <family val="2"/>
    </font>
    <font>
      <sz val="10"/>
      <color indexed="8"/>
      <name val="Calibri"/>
      <family val="2"/>
    </font>
    <font>
      <sz val="9"/>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8"/>
      <name val="Calibri"/>
      <family val="2"/>
    </font>
    <font>
      <sz val="8"/>
      <color indexed="8"/>
      <name val="Calibri"/>
      <family val="2"/>
    </font>
    <font>
      <sz val="16"/>
      <name val="Calibri"/>
      <family val="2"/>
    </font>
    <font>
      <sz val="14"/>
      <color indexed="8"/>
      <name val="Calibri"/>
      <family val="2"/>
    </font>
    <font>
      <b/>
      <sz val="18"/>
      <color indexed="8"/>
      <name val="Calibri"/>
      <family val="2"/>
    </font>
    <font>
      <b/>
      <sz val="18"/>
      <color indexed="9"/>
      <name val="Calibri"/>
      <family val="2"/>
    </font>
    <font>
      <sz val="16"/>
      <color indexed="8"/>
      <name val="Calibri"/>
      <family val="2"/>
    </font>
    <font>
      <b/>
      <sz val="14"/>
      <color indexed="8"/>
      <name val="Calibri"/>
      <family val="2"/>
    </font>
    <font>
      <b/>
      <sz val="16"/>
      <color indexed="8"/>
      <name val="Calibri"/>
      <family val="2"/>
    </font>
    <font>
      <b/>
      <i/>
      <sz val="16"/>
      <color indexed="8"/>
      <name val="Calibri"/>
      <family val="2"/>
    </font>
    <font>
      <b/>
      <sz val="11"/>
      <color indexed="10"/>
      <name val="Calibri"/>
      <family val="2"/>
    </font>
    <font>
      <b/>
      <sz val="12"/>
      <color indexed="10"/>
      <name val="Calibri"/>
      <family val="2"/>
    </font>
    <font>
      <sz val="20"/>
      <color indexed="8"/>
      <name val="Calibri"/>
      <family val="2"/>
    </font>
    <font>
      <sz val="16"/>
      <color indexed="10"/>
      <name val="Calibri"/>
      <family val="2"/>
    </font>
    <font>
      <sz val="14"/>
      <color indexed="63"/>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1"/>
      <name val="Calibri"/>
      <family val="2"/>
    </font>
    <font>
      <sz val="8"/>
      <color theme="1"/>
      <name val="Calibri"/>
      <family val="2"/>
    </font>
    <font>
      <sz val="14"/>
      <color theme="1"/>
      <name val="Calibri"/>
      <family val="2"/>
    </font>
    <font>
      <b/>
      <sz val="18"/>
      <color theme="1"/>
      <name val="Calibri"/>
      <family val="2"/>
    </font>
    <font>
      <b/>
      <sz val="18"/>
      <color theme="0"/>
      <name val="Calibri"/>
      <family val="2"/>
    </font>
    <font>
      <sz val="16"/>
      <color theme="1"/>
      <name val="Calibri"/>
      <family val="2"/>
    </font>
    <font>
      <b/>
      <sz val="14"/>
      <color theme="1"/>
      <name val="Calibri"/>
      <family val="2"/>
    </font>
    <font>
      <b/>
      <sz val="16"/>
      <color theme="1"/>
      <name val="Calibri"/>
      <family val="2"/>
    </font>
    <font>
      <b/>
      <i/>
      <sz val="16"/>
      <color theme="1"/>
      <name val="Calibri"/>
      <family val="2"/>
    </font>
    <font>
      <b/>
      <sz val="11"/>
      <color rgb="FFFF0000"/>
      <name val="Calibri"/>
      <family val="2"/>
    </font>
    <font>
      <b/>
      <sz val="12"/>
      <color rgb="FFFF0000"/>
      <name val="Calibri"/>
      <family val="2"/>
    </font>
    <font>
      <sz val="20"/>
      <color theme="1"/>
      <name val="Calibri"/>
      <family val="2"/>
    </font>
    <font>
      <sz val="16"/>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
      <patternFill patternType="solid">
        <fgColor rgb="FFFF0000"/>
        <bgColor indexed="64"/>
      </patternFill>
    </fill>
    <fill>
      <patternFill patternType="solid">
        <fgColor rgb="FFFFFF99"/>
        <bgColor indexed="64"/>
      </patternFill>
    </fill>
    <fill>
      <patternFill patternType="solid">
        <fgColor theme="0" tint="-0.04997999966144562"/>
        <bgColor indexed="64"/>
      </patternFill>
    </fill>
    <fill>
      <patternFill patternType="solid">
        <fgColor theme="0"/>
        <bgColor indexed="64"/>
      </patternFill>
    </fill>
    <fill>
      <patternFill patternType="solid">
        <fgColor theme="1"/>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ck"/>
      <top style="thick"/>
      <bottom/>
    </border>
    <border>
      <left/>
      <right style="thick"/>
      <top/>
      <bottom style="medium"/>
    </border>
    <border>
      <left style="thick"/>
      <right style="medium"/>
      <top/>
      <bottom style="medium"/>
    </border>
    <border>
      <left/>
      <right style="medium"/>
      <top/>
      <bottom style="medium"/>
    </border>
    <border>
      <left style="thick"/>
      <right style="medium"/>
      <top/>
      <bottom style="thick"/>
    </border>
    <border>
      <left/>
      <right style="thick"/>
      <top/>
      <bottom style="thick"/>
    </border>
    <border>
      <left/>
      <right style="medium"/>
      <top/>
      <bottom style="thick"/>
    </border>
    <border>
      <left style="thick"/>
      <right style="medium"/>
      <top style="thick"/>
      <bottom style="medium"/>
    </border>
    <border>
      <left/>
      <right style="thick"/>
      <top style="thick"/>
      <bottom style="medium"/>
    </border>
    <border>
      <left/>
      <right style="medium"/>
      <top style="thick"/>
      <bottom style="medium"/>
    </border>
    <border>
      <left style="thin"/>
      <right style="thin"/>
      <top style="thin"/>
      <bottom style="thin"/>
    </border>
    <border>
      <left style="thin"/>
      <right/>
      <top style="thin"/>
      <bottom style="thin"/>
    </border>
    <border>
      <left style="medium"/>
      <right style="medium"/>
      <top style="medium"/>
      <bottom style="thin"/>
    </border>
    <border>
      <left style="medium"/>
      <right style="medium"/>
      <top style="thin"/>
      <bottom style="thin"/>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medium"/>
      <right style="medium"/>
      <top style="thin"/>
      <bottom style="medium"/>
    </border>
    <border diagonalUp="1" diagonalDown="1">
      <left style="thin"/>
      <right style="thin"/>
      <top style="thin"/>
      <bottom style="thin"/>
      <diagonal style="thin"/>
    </border>
    <border>
      <left/>
      <right/>
      <top style="thin"/>
      <bottom style="thin"/>
    </border>
    <border>
      <left/>
      <right style="thin"/>
      <top style="thin"/>
      <bottom style="thin"/>
    </border>
    <border>
      <left style="thick"/>
      <right style="medium"/>
      <top style="thick"/>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93">
    <xf numFmtId="0" fontId="0" fillId="0" borderId="0" xfId="0" applyFont="1" applyAlignment="1">
      <alignment/>
    </xf>
    <xf numFmtId="0" fontId="55" fillId="0" borderId="0" xfId="0" applyFont="1" applyAlignment="1">
      <alignment horizontal="center" vertical="center"/>
    </xf>
    <xf numFmtId="0" fontId="53" fillId="0" borderId="0" xfId="0" applyFont="1" applyAlignment="1">
      <alignment horizontal="left" vertical="center" indent="3"/>
    </xf>
    <xf numFmtId="0" fontId="0" fillId="0" borderId="10" xfId="0" applyFont="1" applyBorder="1" applyAlignment="1">
      <alignment horizontal="center" vertical="center" wrapText="1"/>
    </xf>
    <xf numFmtId="0" fontId="0" fillId="0" borderId="11" xfId="0" applyFont="1" applyBorder="1" applyAlignment="1">
      <alignment horizontal="left" vertical="center" wrapText="1" indent="5"/>
    </xf>
    <xf numFmtId="0" fontId="0"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0" fillId="0" borderId="0" xfId="0" applyFont="1" applyAlignment="1">
      <alignment horizontal="left" vertical="center" indent="3"/>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56" fillId="0" borderId="0" xfId="0" applyFont="1" applyAlignment="1">
      <alignment/>
    </xf>
    <xf numFmtId="2" fontId="0" fillId="0" borderId="0" xfId="0" applyNumberFormat="1" applyAlignment="1">
      <alignment/>
    </xf>
    <xf numFmtId="2" fontId="26" fillId="0" borderId="20" xfId="0" applyNumberFormat="1" applyFont="1" applyBorder="1" applyAlignment="1">
      <alignment horizontal="center" vertical="center"/>
    </xf>
    <xf numFmtId="0" fontId="0" fillId="0" borderId="0" xfId="0" applyAlignment="1">
      <alignment/>
    </xf>
    <xf numFmtId="0" fontId="57" fillId="0" borderId="20" xfId="0" applyFont="1" applyBorder="1" applyAlignment="1">
      <alignment horizontal="center" vertical="center"/>
    </xf>
    <xf numFmtId="0" fontId="55" fillId="0" borderId="20" xfId="0" applyFont="1" applyBorder="1" applyAlignment="1">
      <alignment horizontal="center" vertical="center"/>
    </xf>
    <xf numFmtId="0" fontId="58" fillId="33" borderId="20" xfId="0" applyFont="1" applyFill="1" applyBorder="1" applyAlignment="1">
      <alignment horizontal="center" vertical="center" wrapText="1"/>
    </xf>
    <xf numFmtId="0" fontId="58" fillId="34" borderId="20" xfId="0" applyFont="1" applyFill="1" applyBorder="1" applyAlignment="1">
      <alignment horizontal="center" vertical="center" wrapText="1"/>
    </xf>
    <xf numFmtId="0" fontId="59" fillId="35" borderId="20" xfId="0" applyFont="1" applyFill="1" applyBorder="1" applyAlignment="1">
      <alignment horizontal="center" vertical="center" wrapText="1"/>
    </xf>
    <xf numFmtId="0" fontId="57" fillId="0" borderId="20" xfId="0" applyFont="1" applyBorder="1" applyAlignment="1">
      <alignment horizontal="center" vertical="center" wrapText="1"/>
    </xf>
    <xf numFmtId="0" fontId="59" fillId="36" borderId="20" xfId="0" applyFont="1" applyFill="1" applyBorder="1" applyAlignment="1">
      <alignment horizontal="center" vertical="center" wrapText="1"/>
    </xf>
    <xf numFmtId="0" fontId="60" fillId="9" borderId="20" xfId="0" applyFont="1" applyFill="1" applyBorder="1" applyAlignment="1">
      <alignment horizontal="center" vertical="center"/>
    </xf>
    <xf numFmtId="0" fontId="60" fillId="12" borderId="20" xfId="0" applyFont="1" applyFill="1" applyBorder="1" applyAlignment="1">
      <alignment horizontal="center" vertical="center"/>
    </xf>
    <xf numFmtId="0" fontId="60" fillId="37" borderId="20" xfId="0" applyFont="1" applyFill="1" applyBorder="1" applyAlignment="1">
      <alignment horizontal="center" vertical="center"/>
    </xf>
    <xf numFmtId="0" fontId="60" fillId="16" borderId="20" xfId="0" applyFont="1" applyFill="1" applyBorder="1" applyAlignment="1">
      <alignment horizontal="center" vertical="center"/>
    </xf>
    <xf numFmtId="0" fontId="60" fillId="0" borderId="20" xfId="0" applyFont="1" applyBorder="1" applyAlignment="1">
      <alignment horizontal="center" vertical="center"/>
    </xf>
    <xf numFmtId="0" fontId="61" fillId="0" borderId="21" xfId="0" applyFont="1" applyBorder="1" applyAlignment="1">
      <alignment horizontal="center" vertical="center" wrapText="1"/>
    </xf>
    <xf numFmtId="0" fontId="62" fillId="0" borderId="21" xfId="0" applyFont="1" applyBorder="1" applyAlignment="1">
      <alignment horizontal="center" vertical="center"/>
    </xf>
    <xf numFmtId="0" fontId="63" fillId="38" borderId="22" xfId="0" applyFont="1" applyFill="1" applyBorder="1" applyAlignment="1">
      <alignment horizontal="center" vertical="center" wrapText="1"/>
    </xf>
    <xf numFmtId="1" fontId="63" fillId="38" borderId="23" xfId="0" applyNumberFormat="1" applyFont="1" applyFill="1" applyBorder="1" applyAlignment="1">
      <alignment horizontal="center" vertical="center"/>
    </xf>
    <xf numFmtId="2" fontId="54" fillId="36" borderId="20" xfId="0" applyNumberFormat="1" applyFont="1" applyFill="1" applyBorder="1" applyAlignment="1">
      <alignment horizontal="center" vertical="center" wrapText="1"/>
    </xf>
    <xf numFmtId="2" fontId="0" fillId="9" borderId="20" xfId="0" applyNumberFormat="1" applyFill="1" applyBorder="1" applyAlignment="1">
      <alignment horizontal="center" vertical="center"/>
    </xf>
    <xf numFmtId="2" fontId="53" fillId="34" borderId="20" xfId="0" applyNumberFormat="1" applyFont="1" applyFill="1" applyBorder="1" applyAlignment="1">
      <alignment horizontal="center" vertical="center" wrapText="1"/>
    </xf>
    <xf numFmtId="2" fontId="0" fillId="16" borderId="20" xfId="0" applyNumberFormat="1" applyFill="1" applyBorder="1" applyAlignment="1">
      <alignment horizontal="center" vertical="center"/>
    </xf>
    <xf numFmtId="2" fontId="53" fillId="33" borderId="20" xfId="0" applyNumberFormat="1" applyFont="1" applyFill="1" applyBorder="1" applyAlignment="1">
      <alignment horizontal="center" vertical="center" wrapText="1"/>
    </xf>
    <xf numFmtId="2" fontId="54" fillId="35" borderId="20" xfId="0" applyNumberFormat="1" applyFont="1" applyFill="1" applyBorder="1" applyAlignment="1">
      <alignment horizontal="center" vertical="center" wrapText="1"/>
    </xf>
    <xf numFmtId="2" fontId="0" fillId="12" borderId="20" xfId="0" applyNumberFormat="1" applyFill="1" applyBorder="1" applyAlignment="1">
      <alignment horizontal="center" vertical="center"/>
    </xf>
    <xf numFmtId="0" fontId="60" fillId="39" borderId="20" xfId="0" applyFont="1" applyFill="1" applyBorder="1" applyAlignment="1">
      <alignment horizontal="center" vertical="center"/>
    </xf>
    <xf numFmtId="0" fontId="3" fillId="40" borderId="20" xfId="0" applyFont="1" applyFill="1" applyBorder="1" applyAlignment="1">
      <alignment vertical="center" wrapText="1"/>
    </xf>
    <xf numFmtId="0" fontId="2" fillId="0" borderId="24" xfId="0" applyFont="1" applyBorder="1" applyAlignment="1">
      <alignment horizontal="center" vertical="center" wrapText="1"/>
    </xf>
    <xf numFmtId="1" fontId="0" fillId="0" borderId="20" xfId="0" applyNumberFormat="1" applyBorder="1" applyAlignment="1">
      <alignment horizontal="center" vertical="center" wrapText="1"/>
    </xf>
    <xf numFmtId="0" fontId="0" fillId="41" borderId="20" xfId="0" applyFill="1" applyBorder="1" applyAlignment="1">
      <alignment horizontal="center" vertical="center" wrapText="1"/>
    </xf>
    <xf numFmtId="1" fontId="0" fillId="41" borderId="20" xfId="0" applyNumberFormat="1" applyFill="1" applyBorder="1" applyAlignment="1">
      <alignment horizontal="center" vertical="center" wrapText="1"/>
    </xf>
    <xf numFmtId="0" fontId="0" fillId="8" borderId="20" xfId="0" applyFill="1" applyBorder="1" applyAlignment="1">
      <alignment vertical="center" wrapText="1"/>
    </xf>
    <xf numFmtId="0" fontId="0" fillId="8" borderId="20" xfId="0" applyFill="1" applyBorder="1" applyAlignment="1">
      <alignment horizontal="center" vertical="center" wrapText="1"/>
    </xf>
    <xf numFmtId="1" fontId="0" fillId="8" borderId="20" xfId="0" applyNumberFormat="1" applyFill="1" applyBorder="1" applyAlignment="1">
      <alignment horizontal="center" vertical="center" wrapText="1"/>
    </xf>
    <xf numFmtId="0" fontId="0" fillId="39" borderId="25" xfId="0" applyFill="1" applyBorder="1" applyAlignment="1">
      <alignment vertical="center" wrapText="1"/>
    </xf>
    <xf numFmtId="0" fontId="0" fillId="39" borderId="20" xfId="0" applyFill="1" applyBorder="1" applyAlignment="1">
      <alignment horizontal="center" vertical="center" wrapText="1"/>
    </xf>
    <xf numFmtId="0" fontId="0" fillId="38" borderId="20" xfId="0" applyFill="1" applyBorder="1" applyAlignment="1">
      <alignment vertical="center" wrapText="1"/>
    </xf>
    <xf numFmtId="0" fontId="0" fillId="38" borderId="20" xfId="0" applyFill="1" applyBorder="1" applyAlignment="1">
      <alignment horizontal="center" vertical="center" wrapText="1"/>
    </xf>
    <xf numFmtId="0" fontId="0" fillId="0" borderId="0" xfId="0" applyBorder="1" applyAlignment="1">
      <alignment vertical="center" wrapText="1"/>
    </xf>
    <xf numFmtId="0" fontId="0" fillId="41" borderId="20" xfId="0" applyFill="1" applyBorder="1" applyAlignment="1">
      <alignment vertical="center" wrapText="1"/>
    </xf>
    <xf numFmtId="0" fontId="0" fillId="39" borderId="20" xfId="0" applyFill="1" applyBorder="1" applyAlignment="1">
      <alignment vertical="center" wrapText="1"/>
    </xf>
    <xf numFmtId="1" fontId="0" fillId="39" borderId="20" xfId="0" applyNumberFormat="1" applyFill="1" applyBorder="1" applyAlignment="1">
      <alignment horizontal="center" vertical="center" wrapText="1"/>
    </xf>
    <xf numFmtId="2" fontId="60" fillId="0" borderId="20" xfId="0" applyNumberFormat="1" applyFont="1" applyBorder="1" applyAlignment="1">
      <alignment horizontal="center" vertical="center"/>
    </xf>
    <xf numFmtId="2" fontId="0" fillId="37" borderId="24" xfId="0" applyNumberFormat="1" applyFill="1" applyBorder="1" applyAlignment="1">
      <alignment horizontal="center" vertical="center"/>
    </xf>
    <xf numFmtId="2" fontId="64" fillId="25" borderId="26" xfId="0" applyNumberFormat="1" applyFont="1" applyFill="1" applyBorder="1" applyAlignment="1">
      <alignment horizontal="center" vertical="center"/>
    </xf>
    <xf numFmtId="0" fontId="55" fillId="0" borderId="0" xfId="0" applyFont="1" applyFill="1" applyBorder="1" applyAlignment="1">
      <alignment horizontal="center" vertical="center"/>
    </xf>
    <xf numFmtId="1" fontId="63" fillId="38" borderId="27" xfId="0" applyNumberFormat="1" applyFont="1" applyFill="1" applyBorder="1" applyAlignment="1">
      <alignment horizontal="center" vertical="center"/>
    </xf>
    <xf numFmtId="1" fontId="63" fillId="17" borderId="23" xfId="0" applyNumberFormat="1" applyFont="1" applyFill="1" applyBorder="1" applyAlignment="1">
      <alignment horizontal="center" vertical="center"/>
    </xf>
    <xf numFmtId="1" fontId="63" fillId="11" borderId="23" xfId="0" applyNumberFormat="1" applyFont="1" applyFill="1" applyBorder="1" applyAlignment="1">
      <alignment horizontal="center" vertical="center"/>
    </xf>
    <xf numFmtId="1" fontId="63" fillId="23" borderId="23" xfId="0" applyNumberFormat="1" applyFont="1" applyFill="1" applyBorder="1" applyAlignment="1">
      <alignment horizontal="center" vertical="center"/>
    </xf>
    <xf numFmtId="0" fontId="0" fillId="0" borderId="0" xfId="0" applyFont="1" applyAlignment="1">
      <alignment/>
    </xf>
    <xf numFmtId="0" fontId="60" fillId="0" borderId="0" xfId="0" applyFont="1" applyAlignment="1">
      <alignment/>
    </xf>
    <xf numFmtId="0" fontId="65" fillId="0" borderId="24" xfId="0" applyFont="1" applyBorder="1" applyAlignment="1">
      <alignment horizontal="center" vertical="center"/>
    </xf>
    <xf numFmtId="2" fontId="64" fillId="12" borderId="20" xfId="0" applyNumberFormat="1" applyFont="1" applyFill="1" applyBorder="1" applyAlignment="1">
      <alignment horizontal="center" vertical="center"/>
    </xf>
    <xf numFmtId="2" fontId="64" fillId="16" borderId="20" xfId="0" applyNumberFormat="1" applyFont="1" applyFill="1" applyBorder="1" applyAlignment="1">
      <alignment horizontal="center" vertical="center"/>
    </xf>
    <xf numFmtId="2" fontId="64" fillId="9" borderId="20" xfId="0" applyNumberFormat="1" applyFont="1" applyFill="1" applyBorder="1" applyAlignment="1">
      <alignment horizontal="center" vertical="center"/>
    </xf>
    <xf numFmtId="2" fontId="64" fillId="37" borderId="20" xfId="0" applyNumberFormat="1" applyFont="1" applyFill="1" applyBorder="1" applyAlignment="1">
      <alignment horizontal="center" vertical="center"/>
    </xf>
    <xf numFmtId="2" fontId="0" fillId="12" borderId="28" xfId="0" applyNumberFormat="1" applyFill="1" applyBorder="1" applyAlignment="1">
      <alignment horizontal="center" vertical="center"/>
    </xf>
    <xf numFmtId="0" fontId="60" fillId="16" borderId="28" xfId="0" applyFont="1" applyFill="1" applyBorder="1" applyAlignment="1">
      <alignment horizontal="center" vertical="center"/>
    </xf>
    <xf numFmtId="0" fontId="60" fillId="12" borderId="28" xfId="0" applyFont="1" applyFill="1" applyBorder="1" applyAlignment="1">
      <alignment horizontal="center" vertical="center"/>
    </xf>
    <xf numFmtId="0" fontId="60" fillId="9" borderId="28" xfId="0" applyFont="1" applyFill="1" applyBorder="1" applyAlignment="1">
      <alignment horizontal="center" vertical="center"/>
    </xf>
    <xf numFmtId="2" fontId="0" fillId="9" borderId="28" xfId="0" applyNumberFormat="1" applyFill="1" applyBorder="1" applyAlignment="1">
      <alignment horizontal="center" vertical="center"/>
    </xf>
    <xf numFmtId="0" fontId="0" fillId="0" borderId="0" xfId="0" applyAlignment="1">
      <alignment horizontal="left" vertical="top" wrapText="1"/>
    </xf>
    <xf numFmtId="0" fontId="4" fillId="8" borderId="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4" fillId="41" borderId="0" xfId="0" applyFont="1" applyFill="1" applyBorder="1" applyAlignment="1">
      <alignment horizontal="center" vertical="center" wrapText="1"/>
    </xf>
    <xf numFmtId="0" fontId="66" fillId="0" borderId="21" xfId="0" applyFont="1" applyBorder="1" applyAlignment="1">
      <alignment horizontal="right"/>
    </xf>
    <xf numFmtId="0" fontId="66" fillId="0" borderId="29" xfId="0" applyFont="1" applyBorder="1" applyAlignment="1">
      <alignment horizontal="right"/>
    </xf>
    <xf numFmtId="0" fontId="66" fillId="0" borderId="30" xfId="0" applyFont="1" applyBorder="1" applyAlignment="1">
      <alignment horizontal="right"/>
    </xf>
    <xf numFmtId="0" fontId="57" fillId="0" borderId="20" xfId="0" applyFont="1" applyFill="1" applyBorder="1" applyAlignment="1">
      <alignment horizontal="left" vertical="center"/>
    </xf>
    <xf numFmtId="0" fontId="57" fillId="0" borderId="25" xfId="0" applyFont="1" applyFill="1" applyBorder="1" applyAlignment="1">
      <alignment horizontal="left" vertical="center"/>
    </xf>
    <xf numFmtId="0" fontId="0" fillId="0" borderId="31" xfId="0" applyFont="1" applyBorder="1" applyAlignment="1">
      <alignment horizontal="center" vertical="center" wrapText="1"/>
    </xf>
    <xf numFmtId="0" fontId="0" fillId="0" borderId="12" xfId="0" applyFont="1" applyBorder="1" applyAlignment="1">
      <alignment horizontal="center" vertical="center" wrapText="1"/>
    </xf>
    <xf numFmtId="2" fontId="67" fillId="0" borderId="20" xfId="0" applyNumberFormat="1"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Meilleurs temps piste ROUGE</a:t>
            </a:r>
          </a:p>
        </c:rich>
      </c:tx>
      <c:layout>
        <c:manualLayout>
          <c:xMode val="factor"/>
          <c:yMode val="factor"/>
          <c:x val="-0.001"/>
          <c:y val="-0.01475"/>
        </c:manualLayout>
      </c:layout>
      <c:spPr>
        <a:noFill/>
        <a:ln>
          <a:noFill/>
        </a:ln>
      </c:spPr>
    </c:title>
    <c:plotArea>
      <c:layout>
        <c:manualLayout>
          <c:xMode val="edge"/>
          <c:yMode val="edge"/>
          <c:x val="0.00375"/>
          <c:y val="0.05475"/>
          <c:w val="0.984"/>
          <c:h val="0.974"/>
        </c:manualLayout>
      </c:layout>
      <c:barChart>
        <c:barDir val="col"/>
        <c:grouping val="clustered"/>
        <c:varyColors val="0"/>
        <c:ser>
          <c:idx val="0"/>
          <c:order val="0"/>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D99694"/>
              </a:solidFill>
              <a:ln w="3175">
                <a:noFill/>
              </a:ln>
            </c:spPr>
          </c:dPt>
          <c:dPt>
            <c:idx val="10"/>
            <c:invertIfNegative val="0"/>
            <c:spPr>
              <a:solidFill>
                <a:srgbClr val="FF0000"/>
              </a:solidFill>
              <a:ln w="3175">
                <a:noFill/>
              </a:ln>
            </c:spPr>
          </c:dPt>
          <c:dPt>
            <c:idx val="12"/>
            <c:invertIfNegative val="0"/>
            <c:spPr>
              <a:solidFill>
                <a:srgbClr val="D99694"/>
              </a:solidFill>
              <a:ln w="3175">
                <a:noFill/>
              </a:ln>
            </c:spPr>
          </c:dPt>
          <c:dPt>
            <c:idx val="13"/>
            <c:invertIfNegative val="0"/>
            <c:spPr>
              <a:solidFill>
                <a:srgbClr val="D99694"/>
              </a:solidFill>
              <a:ln w="3175">
                <a:noFill/>
              </a:ln>
            </c:spPr>
          </c:dPt>
          <c:dPt>
            <c:idx val="16"/>
            <c:invertIfNegative val="0"/>
            <c:spPr>
              <a:solidFill>
                <a:srgbClr val="D99694"/>
              </a:solidFill>
              <a:ln w="3175">
                <a:noFill/>
              </a:ln>
            </c:spPr>
          </c:dPt>
          <c:cat>
            <c:strRef>
              <c:f>Tableau!$B$4:$B$24</c:f>
              <c:strCache/>
            </c:strRef>
          </c:cat>
          <c:val>
            <c:numRef>
              <c:f>Tableau!$E$4:$E$24</c:f>
              <c:numCache/>
            </c:numRef>
          </c:val>
        </c:ser>
        <c:overlap val="-27"/>
        <c:gapWidth val="219"/>
        <c:axId val="31013552"/>
        <c:axId val="10686513"/>
      </c:barChart>
      <c:catAx>
        <c:axId val="310135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686513"/>
        <c:crosses val="autoZero"/>
        <c:auto val="1"/>
        <c:lblOffset val="100"/>
        <c:tickLblSkip val="1"/>
        <c:noMultiLvlLbl val="0"/>
      </c:catAx>
      <c:valAx>
        <c:axId val="10686513"/>
        <c:scaling>
          <c:orientation val="minMax"/>
          <c:max val="13.5"/>
          <c:min val="11.5"/>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1013552"/>
        <c:crossesAt val="1"/>
        <c:crossBetween val="between"/>
        <c:dispUnits/>
      </c:valAx>
      <c:spPr>
        <a:noFill/>
        <a:ln>
          <a:noFill/>
        </a:ln>
      </c:spPr>
    </c:plotArea>
    <c:plotVisOnly val="1"/>
    <c:dispBlanksAs val="gap"/>
    <c:showDLblsOverMax val="0"/>
  </c:chart>
  <c:spPr>
    <a:solidFill>
      <a:srgbClr val="EEECE1"/>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Meilleurs temps piste JAUNE</a:t>
            </a:r>
          </a:p>
        </c:rich>
      </c:tx>
      <c:layout>
        <c:manualLayout>
          <c:xMode val="factor"/>
          <c:yMode val="factor"/>
          <c:x val="-0.00125"/>
          <c:y val="-0.01475"/>
        </c:manualLayout>
      </c:layout>
      <c:spPr>
        <a:noFill/>
        <a:ln>
          <a:noFill/>
        </a:ln>
      </c:spPr>
    </c:title>
    <c:plotArea>
      <c:layout>
        <c:manualLayout>
          <c:xMode val="edge"/>
          <c:yMode val="edge"/>
          <c:x val="0.00325"/>
          <c:y val="0.05475"/>
          <c:w val="0.98325"/>
          <c:h val="0.97475"/>
        </c:manualLayout>
      </c:layout>
      <c:barChart>
        <c:barDir val="col"/>
        <c:grouping val="clustered"/>
        <c:varyColors val="0"/>
        <c:ser>
          <c:idx val="0"/>
          <c:order val="0"/>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FF0000"/>
              </a:solidFill>
              <a:ln w="3175">
                <a:noFill/>
              </a:ln>
            </c:spPr>
          </c:dPt>
          <c:cat>
            <c:strRef>
              <c:f>Tableau!$B$4:$B$24</c:f>
              <c:strCache/>
            </c:strRef>
          </c:cat>
          <c:val>
            <c:numRef>
              <c:f>Tableau!$G$4:$G$24</c:f>
              <c:numCache/>
            </c:numRef>
          </c:val>
        </c:ser>
        <c:overlap val="-27"/>
        <c:gapWidth val="219"/>
        <c:axId val="29069754"/>
        <c:axId val="60301195"/>
      </c:barChart>
      <c:catAx>
        <c:axId val="290697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0301195"/>
        <c:crosses val="autoZero"/>
        <c:auto val="1"/>
        <c:lblOffset val="100"/>
        <c:tickLblSkip val="1"/>
        <c:noMultiLvlLbl val="0"/>
      </c:catAx>
      <c:valAx>
        <c:axId val="60301195"/>
        <c:scaling>
          <c:orientation val="minMax"/>
          <c:max val="13.5"/>
          <c:min val="11.5"/>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9069754"/>
        <c:crossesAt val="1"/>
        <c:crossBetween val="between"/>
        <c:dispUnits/>
      </c:valAx>
      <c:spPr>
        <a:noFill/>
        <a:ln>
          <a:noFill/>
        </a:ln>
      </c:spPr>
    </c:plotArea>
    <c:plotVisOnly val="1"/>
    <c:dispBlanksAs val="gap"/>
    <c:showDLblsOverMax val="0"/>
  </c:chart>
  <c:spPr>
    <a:solidFill>
      <a:srgbClr val="EEECE1"/>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Meilleurs temps piste VERTE</a:t>
            </a:r>
          </a:p>
        </c:rich>
      </c:tx>
      <c:layout>
        <c:manualLayout>
          <c:xMode val="factor"/>
          <c:yMode val="factor"/>
          <c:x val="-0.00225"/>
          <c:y val="-0.01475"/>
        </c:manualLayout>
      </c:layout>
      <c:spPr>
        <a:noFill/>
        <a:ln>
          <a:noFill/>
        </a:ln>
      </c:spPr>
    </c:title>
    <c:plotArea>
      <c:layout>
        <c:manualLayout>
          <c:xMode val="edge"/>
          <c:yMode val="edge"/>
          <c:x val="0.00375"/>
          <c:y val="0.05425"/>
          <c:w val="0.984"/>
          <c:h val="0.975"/>
        </c:manualLayout>
      </c:layout>
      <c:barChart>
        <c:barDir val="col"/>
        <c:grouping val="clustered"/>
        <c:varyColors val="0"/>
        <c:ser>
          <c:idx val="0"/>
          <c:order val="0"/>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BBB59"/>
              </a:solidFill>
              <a:ln w="3175">
                <a:noFill/>
              </a:ln>
            </c:spPr>
          </c:dPt>
          <c:dPt>
            <c:idx val="1"/>
            <c:invertIfNegative val="0"/>
            <c:spPr>
              <a:solidFill>
                <a:srgbClr val="9BBB59"/>
              </a:solidFill>
              <a:ln w="3175">
                <a:noFill/>
              </a:ln>
            </c:spPr>
          </c:dPt>
          <c:dPt>
            <c:idx val="3"/>
            <c:invertIfNegative val="0"/>
            <c:spPr>
              <a:solidFill>
                <a:srgbClr val="9BBB59"/>
              </a:solidFill>
              <a:ln w="3175">
                <a:noFill/>
              </a:ln>
            </c:spPr>
          </c:dPt>
          <c:dPt>
            <c:idx val="4"/>
            <c:invertIfNegative val="0"/>
            <c:spPr>
              <a:solidFill>
                <a:srgbClr val="9BBB59"/>
              </a:solidFill>
              <a:ln w="3175">
                <a:noFill/>
              </a:ln>
            </c:spPr>
          </c:dPt>
          <c:dPt>
            <c:idx val="6"/>
            <c:invertIfNegative val="0"/>
            <c:spPr>
              <a:solidFill>
                <a:srgbClr val="9BBB59"/>
              </a:solidFill>
              <a:ln w="3175">
                <a:noFill/>
              </a:ln>
            </c:spPr>
          </c:dPt>
          <c:dPt>
            <c:idx val="7"/>
            <c:invertIfNegative val="0"/>
            <c:spPr>
              <a:solidFill>
                <a:srgbClr val="9BBB59"/>
              </a:solidFill>
              <a:ln w="3175">
                <a:noFill/>
              </a:ln>
            </c:spPr>
          </c:dPt>
          <c:dPt>
            <c:idx val="10"/>
            <c:invertIfNegative val="0"/>
            <c:spPr>
              <a:solidFill>
                <a:srgbClr val="9BBB59"/>
              </a:solidFill>
              <a:ln w="3175">
                <a:noFill/>
              </a:ln>
            </c:spPr>
          </c:dPt>
          <c:dPt>
            <c:idx val="11"/>
            <c:invertIfNegative val="0"/>
            <c:spPr>
              <a:solidFill>
                <a:srgbClr val="FF0000"/>
              </a:solidFill>
              <a:ln w="3175">
                <a:noFill/>
              </a:ln>
            </c:spPr>
          </c:dPt>
          <c:dPt>
            <c:idx val="15"/>
            <c:invertIfNegative val="0"/>
            <c:spPr>
              <a:solidFill>
                <a:srgbClr val="9BBB59"/>
              </a:solidFill>
              <a:ln w="3175">
                <a:noFill/>
              </a:ln>
            </c:spPr>
          </c:dPt>
          <c:cat>
            <c:strRef>
              <c:f>Tableau!$B$4:$B$23</c:f>
              <c:strCache/>
            </c:strRef>
          </c:cat>
          <c:val>
            <c:numRef>
              <c:f>Tableau!$I$4:$I$23</c:f>
              <c:numCache/>
            </c:numRef>
          </c:val>
        </c:ser>
        <c:overlap val="-27"/>
        <c:gapWidth val="219"/>
        <c:axId val="5839844"/>
        <c:axId val="52558597"/>
      </c:barChart>
      <c:catAx>
        <c:axId val="583984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2558597"/>
        <c:crosses val="autoZero"/>
        <c:auto val="1"/>
        <c:lblOffset val="100"/>
        <c:tickLblSkip val="1"/>
        <c:noMultiLvlLbl val="0"/>
      </c:catAx>
      <c:valAx>
        <c:axId val="52558597"/>
        <c:scaling>
          <c:orientation val="minMax"/>
          <c:max val="13.5"/>
          <c:min val="11.5"/>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839844"/>
        <c:crossesAt val="1"/>
        <c:crossBetween val="between"/>
        <c:dispUnits/>
      </c:valAx>
      <c:spPr>
        <a:noFill/>
        <a:ln>
          <a:noFill/>
        </a:ln>
      </c:spPr>
    </c:plotArea>
    <c:plotVisOnly val="1"/>
    <c:dispBlanksAs val="gap"/>
    <c:showDLblsOverMax val="0"/>
  </c:chart>
  <c:spPr>
    <a:solidFill>
      <a:srgbClr val="EEECE1"/>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Meilleurs temps piste BLEUE</a:t>
            </a:r>
          </a:p>
        </c:rich>
      </c:tx>
      <c:layout>
        <c:manualLayout>
          <c:xMode val="factor"/>
          <c:yMode val="factor"/>
          <c:x val="-0.00125"/>
          <c:y val="-0.01475"/>
        </c:manualLayout>
      </c:layout>
      <c:spPr>
        <a:noFill/>
        <a:ln>
          <a:noFill/>
        </a:ln>
      </c:spPr>
    </c:title>
    <c:plotArea>
      <c:layout>
        <c:manualLayout>
          <c:xMode val="edge"/>
          <c:yMode val="edge"/>
          <c:x val="0.00325"/>
          <c:y val="0.05425"/>
          <c:w val="0.98325"/>
          <c:h val="0.975"/>
        </c:manualLayout>
      </c:layout>
      <c:barChart>
        <c:barDir val="col"/>
        <c:grouping val="clustered"/>
        <c:varyColors val="0"/>
        <c:ser>
          <c:idx val="0"/>
          <c:order val="0"/>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5B3D7"/>
              </a:solidFill>
              <a:ln w="3175">
                <a:noFill/>
              </a:ln>
            </c:spPr>
          </c:dPt>
          <c:dPt>
            <c:idx val="4"/>
            <c:invertIfNegative val="0"/>
            <c:spPr>
              <a:solidFill>
                <a:srgbClr val="8EB4E3"/>
              </a:solidFill>
              <a:ln w="3175">
                <a:noFill/>
              </a:ln>
            </c:spPr>
          </c:dPt>
          <c:dPt>
            <c:idx val="6"/>
            <c:invertIfNegative val="0"/>
            <c:spPr>
              <a:solidFill>
                <a:srgbClr val="8EB4E3"/>
              </a:solidFill>
              <a:ln w="3175">
                <a:noFill/>
              </a:ln>
            </c:spPr>
          </c:dPt>
          <c:dPt>
            <c:idx val="10"/>
            <c:invertIfNegative val="0"/>
            <c:spPr>
              <a:solidFill>
                <a:srgbClr val="FF0000"/>
              </a:solidFill>
              <a:ln w="3175">
                <a:noFill/>
              </a:ln>
            </c:spPr>
          </c:dPt>
          <c:dPt>
            <c:idx val="12"/>
            <c:invertIfNegative val="0"/>
            <c:spPr>
              <a:solidFill>
                <a:srgbClr val="95B3D7"/>
              </a:solidFill>
              <a:ln w="3175">
                <a:noFill/>
              </a:ln>
            </c:spPr>
          </c:dPt>
          <c:dPt>
            <c:idx val="14"/>
            <c:invertIfNegative val="0"/>
            <c:spPr>
              <a:solidFill>
                <a:srgbClr val="8EB4E3"/>
              </a:solidFill>
              <a:ln w="3175">
                <a:noFill/>
              </a:ln>
            </c:spPr>
          </c:dPt>
          <c:dPt>
            <c:idx val="15"/>
            <c:invertIfNegative val="0"/>
            <c:spPr>
              <a:solidFill>
                <a:srgbClr val="8EB4E3"/>
              </a:solidFill>
              <a:ln w="3175">
                <a:noFill/>
              </a:ln>
            </c:spPr>
          </c:dPt>
          <c:dPt>
            <c:idx val="16"/>
            <c:invertIfNegative val="0"/>
            <c:spPr>
              <a:solidFill>
                <a:srgbClr val="95B3D7"/>
              </a:solidFill>
              <a:ln w="3175">
                <a:noFill/>
              </a:ln>
            </c:spPr>
          </c:dPt>
          <c:cat>
            <c:strRef>
              <c:f>Tableau!$B$4:$B$23</c:f>
              <c:strCache/>
            </c:strRef>
          </c:cat>
          <c:val>
            <c:numRef>
              <c:f>Tableau!$K$4:$K$23</c:f>
              <c:numCache/>
            </c:numRef>
          </c:val>
        </c:ser>
        <c:overlap val="-27"/>
        <c:gapWidth val="219"/>
        <c:axId val="3265326"/>
        <c:axId val="29387935"/>
      </c:barChart>
      <c:catAx>
        <c:axId val="326532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9387935"/>
        <c:crosses val="autoZero"/>
        <c:auto val="1"/>
        <c:lblOffset val="100"/>
        <c:tickLblSkip val="1"/>
        <c:noMultiLvlLbl val="0"/>
      </c:catAx>
      <c:valAx>
        <c:axId val="29387935"/>
        <c:scaling>
          <c:orientation val="minMax"/>
          <c:max val="30"/>
          <c:min val="11.5"/>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265326"/>
        <c:crossesAt val="1"/>
        <c:crossBetween val="between"/>
        <c:dispUnits/>
      </c:valAx>
      <c:spPr>
        <a:noFill/>
        <a:ln>
          <a:noFill/>
        </a:ln>
      </c:spPr>
    </c:plotArea>
    <c:plotVisOnly val="1"/>
    <c:dispBlanksAs val="gap"/>
    <c:showDLblsOverMax val="0"/>
  </c:chart>
  <c:spPr>
    <a:solidFill>
      <a:srgbClr val="EEECE1"/>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Répartition des modèles de voitures sur la manche</a:t>
            </a:r>
          </a:p>
        </c:rich>
      </c:tx>
      <c:layout>
        <c:manualLayout>
          <c:xMode val="factor"/>
          <c:yMode val="factor"/>
          <c:x val="-0.0015"/>
          <c:y val="-0.0115"/>
        </c:manualLayout>
      </c:layout>
      <c:spPr>
        <a:noFill/>
        <a:ln>
          <a:noFill/>
        </a:ln>
      </c:spPr>
    </c:title>
    <c:view3D>
      <c:rotX val="30"/>
      <c:hPercent val="100"/>
      <c:rotY val="0"/>
      <c:depthPercent val="100"/>
      <c:rAngAx val="1"/>
    </c:view3D>
    <c:plotArea>
      <c:layout>
        <c:manualLayout>
          <c:xMode val="edge"/>
          <c:yMode val="edge"/>
          <c:x val="0.077"/>
          <c:y val="0.181"/>
          <c:w val="0.844"/>
          <c:h val="0.647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(Tableau!$R$5,Tableau!$R$6,Tableau!$R$7,Tableau!$R$8)</c:f>
              <c:strCache/>
            </c:strRef>
          </c:cat>
          <c:val>
            <c:numRef>
              <c:f>(Tableau!$T$5,Tableau!$T$6,Tableau!$T$7,Tableau!$T$8)</c:f>
              <c:numCache/>
            </c:numRef>
          </c:val>
        </c:ser>
      </c:pie3DChart>
      <c:spPr>
        <a:noFill/>
        <a:ln>
          <a:noFill/>
        </a:ln>
      </c:spPr>
    </c:plotArea>
    <c:legend>
      <c:legendPos val="b"/>
      <c:layout>
        <c:manualLayout>
          <c:xMode val="edge"/>
          <c:yMode val="edge"/>
          <c:x val="0.162"/>
          <c:y val="0.92175"/>
          <c:w val="0.6715"/>
          <c:h val="0.060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Cumul des  4 meilleurs chronos</a:t>
            </a:r>
          </a:p>
        </c:rich>
      </c:tx>
      <c:layout>
        <c:manualLayout>
          <c:xMode val="factor"/>
          <c:yMode val="factor"/>
          <c:x val="-0.001"/>
          <c:y val="-0.0145"/>
        </c:manualLayout>
      </c:layout>
      <c:spPr>
        <a:noFill/>
        <a:ln>
          <a:noFill/>
        </a:ln>
      </c:spPr>
    </c:title>
    <c:view3D>
      <c:rotX val="15"/>
      <c:hPercent val="57"/>
      <c:rotY val="20"/>
      <c:depthPercent val="100"/>
      <c:rAngAx val="1"/>
    </c:view3D>
    <c:plotArea>
      <c:layout>
        <c:manualLayout>
          <c:xMode val="edge"/>
          <c:yMode val="edge"/>
          <c:x val="0.01075"/>
          <c:y val="0.0805"/>
          <c:w val="0.977"/>
          <c:h val="0.89975"/>
        </c:manualLayout>
      </c:layout>
      <c:bar3DChart>
        <c:barDir val="col"/>
        <c:grouping val="clustered"/>
        <c:varyColors val="0"/>
        <c:ser>
          <c:idx val="0"/>
          <c:order val="0"/>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3175">
                <a:noFill/>
              </a:ln>
            </c:spPr>
          </c:dPt>
          <c:dPt>
            <c:idx val="10"/>
            <c:invertIfNegative val="0"/>
            <c:spPr>
              <a:solidFill>
                <a:srgbClr val="FF0000"/>
              </a:solidFill>
              <a:ln w="3175">
                <a:noFill/>
              </a:ln>
            </c:spPr>
          </c:dPt>
          <c:dPt>
            <c:idx val="12"/>
            <c:invertIfNegative val="0"/>
            <c:spPr>
              <a:solidFill>
                <a:srgbClr val="7F7F7F"/>
              </a:solidFill>
              <a:ln w="3175">
                <a:noFill/>
              </a:ln>
            </c:spPr>
          </c:dPt>
          <c:dPt>
            <c:idx val="16"/>
            <c:invertIfNegative val="0"/>
            <c:spPr>
              <a:solidFill>
                <a:srgbClr val="7F7F7F"/>
              </a:solidFill>
              <a:ln w="3175">
                <a:noFill/>
              </a:ln>
            </c:spPr>
          </c:dPt>
          <c:cat>
            <c:strRef>
              <c:f>Tableau!$B$4:$B$24</c:f>
              <c:strCache/>
            </c:strRef>
          </c:cat>
          <c:val>
            <c:numRef>
              <c:f>Tableau!$O$4:$O$24</c:f>
              <c:numCache/>
            </c:numRef>
          </c:val>
          <c:shape val="box"/>
        </c:ser>
        <c:shape val="box"/>
        <c:axId val="63164824"/>
        <c:axId val="31612505"/>
      </c:bar3DChart>
      <c:catAx>
        <c:axId val="6316482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1612505"/>
        <c:crosses val="autoZero"/>
        <c:auto val="1"/>
        <c:lblOffset val="100"/>
        <c:tickLblSkip val="1"/>
        <c:noMultiLvlLbl val="0"/>
      </c:catAx>
      <c:valAx>
        <c:axId val="31612505"/>
        <c:scaling>
          <c:orientation val="minMax"/>
          <c:min val="15"/>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3164824"/>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FFC000"/>
        </a:gs>
        <a:gs pos="97000">
          <a:srgbClr val="B0C6E1"/>
        </a:gs>
        <a:gs pos="100000">
          <a:srgbClr val="B0C6E1"/>
        </a:gs>
        <a:gs pos="100000">
          <a:srgbClr val="CAD9EB"/>
        </a:gs>
      </a:gsLst>
      <a:lin ang="5400000" scaled="1"/>
    </a:gra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31</xdr:row>
      <xdr:rowOff>114300</xdr:rowOff>
    </xdr:from>
    <xdr:to>
      <xdr:col>8</xdr:col>
      <xdr:colOff>9525</xdr:colOff>
      <xdr:row>52</xdr:row>
      <xdr:rowOff>0</xdr:rowOff>
    </xdr:to>
    <xdr:graphicFrame>
      <xdr:nvGraphicFramePr>
        <xdr:cNvPr id="1" name="Graphique 1"/>
        <xdr:cNvGraphicFramePr/>
      </xdr:nvGraphicFramePr>
      <xdr:xfrm>
        <a:off x="180975" y="12706350"/>
        <a:ext cx="8658225" cy="3810000"/>
      </xdr:xfrm>
      <a:graphic>
        <a:graphicData uri="http://schemas.openxmlformats.org/drawingml/2006/chart">
          <c:chart xmlns:c="http://schemas.openxmlformats.org/drawingml/2006/chart" r:id="rId1"/>
        </a:graphicData>
      </a:graphic>
    </xdr:graphicFrame>
    <xdr:clientData/>
  </xdr:twoCellAnchor>
  <xdr:twoCellAnchor>
    <xdr:from>
      <xdr:col>8</xdr:col>
      <xdr:colOff>466725</xdr:colOff>
      <xdr:row>31</xdr:row>
      <xdr:rowOff>114300</xdr:rowOff>
    </xdr:from>
    <xdr:to>
      <xdr:col>15</xdr:col>
      <xdr:colOff>1247775</xdr:colOff>
      <xdr:row>51</xdr:row>
      <xdr:rowOff>180975</xdr:rowOff>
    </xdr:to>
    <xdr:graphicFrame>
      <xdr:nvGraphicFramePr>
        <xdr:cNvPr id="2" name="Graphique 2"/>
        <xdr:cNvGraphicFramePr/>
      </xdr:nvGraphicFramePr>
      <xdr:xfrm>
        <a:off x="9296400" y="12706350"/>
        <a:ext cx="7696200" cy="380047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52</xdr:row>
      <xdr:rowOff>161925</xdr:rowOff>
    </xdr:from>
    <xdr:to>
      <xdr:col>7</xdr:col>
      <xdr:colOff>1247775</xdr:colOff>
      <xdr:row>72</xdr:row>
      <xdr:rowOff>180975</xdr:rowOff>
    </xdr:to>
    <xdr:graphicFrame>
      <xdr:nvGraphicFramePr>
        <xdr:cNvPr id="3" name="Graphique 3"/>
        <xdr:cNvGraphicFramePr/>
      </xdr:nvGraphicFramePr>
      <xdr:xfrm>
        <a:off x="152400" y="16678275"/>
        <a:ext cx="8677275" cy="3829050"/>
      </xdr:xfrm>
      <a:graphic>
        <a:graphicData uri="http://schemas.openxmlformats.org/drawingml/2006/chart">
          <c:chart xmlns:c="http://schemas.openxmlformats.org/drawingml/2006/chart" r:id="rId3"/>
        </a:graphicData>
      </a:graphic>
    </xdr:graphicFrame>
    <xdr:clientData/>
  </xdr:twoCellAnchor>
  <xdr:twoCellAnchor>
    <xdr:from>
      <xdr:col>8</xdr:col>
      <xdr:colOff>466725</xdr:colOff>
      <xdr:row>52</xdr:row>
      <xdr:rowOff>161925</xdr:rowOff>
    </xdr:from>
    <xdr:to>
      <xdr:col>15</xdr:col>
      <xdr:colOff>1247775</xdr:colOff>
      <xdr:row>72</xdr:row>
      <xdr:rowOff>180975</xdr:rowOff>
    </xdr:to>
    <xdr:graphicFrame>
      <xdr:nvGraphicFramePr>
        <xdr:cNvPr id="4" name="Graphique 4"/>
        <xdr:cNvGraphicFramePr/>
      </xdr:nvGraphicFramePr>
      <xdr:xfrm>
        <a:off x="9296400" y="16678275"/>
        <a:ext cx="7696200" cy="3829050"/>
      </xdr:xfrm>
      <a:graphic>
        <a:graphicData uri="http://schemas.openxmlformats.org/drawingml/2006/chart">
          <c:chart xmlns:c="http://schemas.openxmlformats.org/drawingml/2006/chart" r:id="rId4"/>
        </a:graphicData>
      </a:graphic>
    </xdr:graphicFrame>
    <xdr:clientData/>
  </xdr:twoCellAnchor>
  <xdr:twoCellAnchor>
    <xdr:from>
      <xdr:col>16</xdr:col>
      <xdr:colOff>352425</xdr:colOff>
      <xdr:row>12</xdr:row>
      <xdr:rowOff>190500</xdr:rowOff>
    </xdr:from>
    <xdr:to>
      <xdr:col>24</xdr:col>
      <xdr:colOff>209550</xdr:colOff>
      <xdr:row>20</xdr:row>
      <xdr:rowOff>57150</xdr:rowOff>
    </xdr:to>
    <xdr:graphicFrame>
      <xdr:nvGraphicFramePr>
        <xdr:cNvPr id="5" name="Graphique 1"/>
        <xdr:cNvGraphicFramePr/>
      </xdr:nvGraphicFramePr>
      <xdr:xfrm>
        <a:off x="17345025" y="5534025"/>
        <a:ext cx="6724650" cy="3371850"/>
      </xdr:xfrm>
      <a:graphic>
        <a:graphicData uri="http://schemas.openxmlformats.org/drawingml/2006/chart">
          <c:chart xmlns:c="http://schemas.openxmlformats.org/drawingml/2006/chart" r:id="rId5"/>
        </a:graphicData>
      </a:graphic>
    </xdr:graphicFrame>
    <xdr:clientData/>
  </xdr:twoCellAnchor>
  <xdr:twoCellAnchor>
    <xdr:from>
      <xdr:col>3</xdr:col>
      <xdr:colOff>971550</xdr:colOff>
      <xdr:row>73</xdr:row>
      <xdr:rowOff>95250</xdr:rowOff>
    </xdr:from>
    <xdr:to>
      <xdr:col>13</xdr:col>
      <xdr:colOff>104775</xdr:colOff>
      <xdr:row>91</xdr:row>
      <xdr:rowOff>114300</xdr:rowOff>
    </xdr:to>
    <xdr:graphicFrame>
      <xdr:nvGraphicFramePr>
        <xdr:cNvPr id="6" name="Graphique 1"/>
        <xdr:cNvGraphicFramePr/>
      </xdr:nvGraphicFramePr>
      <xdr:xfrm>
        <a:off x="4762500" y="20612100"/>
        <a:ext cx="8591550" cy="34480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32"/>
  <sheetViews>
    <sheetView tabSelected="1" zoomScale="70" zoomScaleNormal="70" zoomScalePageLayoutView="0" workbookViewId="0" topLeftCell="A1">
      <selection activeCell="L5" sqref="L5"/>
    </sheetView>
  </sheetViews>
  <sheetFormatPr defaultColWidth="11.421875" defaultRowHeight="15"/>
  <cols>
    <col min="1" max="1" width="3.8515625" style="15" customWidth="1"/>
    <col min="2" max="2" width="20.7109375" style="1" customWidth="1"/>
    <col min="3" max="3" width="32.28125" style="1" customWidth="1"/>
    <col min="4" max="4" width="18.7109375" style="0" customWidth="1"/>
    <col min="5" max="5" width="9.7109375" style="16" customWidth="1"/>
    <col min="6" max="6" width="18.7109375" style="0" customWidth="1"/>
    <col min="7" max="7" width="9.7109375" style="16" customWidth="1"/>
    <col min="8" max="8" width="18.7109375" style="0" customWidth="1"/>
    <col min="9" max="9" width="9.7109375" style="16" customWidth="1"/>
    <col min="10" max="10" width="18.7109375" style="0" customWidth="1"/>
    <col min="11" max="11" width="9.7109375" style="16" customWidth="1"/>
    <col min="12" max="12" width="18.7109375" style="0" customWidth="1"/>
    <col min="13" max="13" width="9.421875" style="0" customWidth="1"/>
    <col min="14" max="16" width="18.7109375" style="0" customWidth="1"/>
    <col min="17" max="17" width="5.28125" style="0" customWidth="1"/>
    <col min="18" max="18" width="26.8515625" style="0" customWidth="1"/>
    <col min="20" max="20" width="13.7109375" style="0" customWidth="1"/>
  </cols>
  <sheetData>
    <row r="1" spans="1:20" ht="26.25">
      <c r="A1" s="18"/>
      <c r="B1" s="85" t="s">
        <v>93</v>
      </c>
      <c r="C1" s="86"/>
      <c r="D1" s="86"/>
      <c r="E1" s="86"/>
      <c r="F1" s="86"/>
      <c r="G1" s="86"/>
      <c r="H1" s="86"/>
      <c r="I1" s="86"/>
      <c r="J1" s="86"/>
      <c r="K1" s="86"/>
      <c r="L1" s="86"/>
      <c r="M1" s="86"/>
      <c r="N1" s="86"/>
      <c r="O1" s="86"/>
      <c r="P1" s="87"/>
      <c r="Q1" s="18"/>
      <c r="R1" s="18"/>
      <c r="S1" s="18"/>
      <c r="T1" s="18"/>
    </row>
    <row r="2" spans="1:20" ht="27.75" customHeight="1" thickBot="1">
      <c r="A2" s="18"/>
      <c r="B2" s="88" t="s">
        <v>95</v>
      </c>
      <c r="C2" s="88"/>
      <c r="D2" s="88"/>
      <c r="E2" s="88"/>
      <c r="F2" s="88"/>
      <c r="G2" s="88"/>
      <c r="H2" s="88" t="s">
        <v>91</v>
      </c>
      <c r="I2" s="88"/>
      <c r="J2" s="88"/>
      <c r="K2" s="88"/>
      <c r="L2" s="88" t="s">
        <v>94</v>
      </c>
      <c r="M2" s="88"/>
      <c r="N2" s="88"/>
      <c r="O2" s="89"/>
      <c r="P2" s="89"/>
      <c r="Q2" s="18"/>
      <c r="R2" s="18"/>
      <c r="S2" s="18"/>
      <c r="T2" s="18"/>
    </row>
    <row r="3" spans="1:20" ht="56.25" customHeight="1">
      <c r="A3" s="18"/>
      <c r="B3" s="20" t="s">
        <v>1</v>
      </c>
      <c r="C3" s="20" t="s">
        <v>70</v>
      </c>
      <c r="D3" s="25" t="s">
        <v>2</v>
      </c>
      <c r="E3" s="35" t="s">
        <v>69</v>
      </c>
      <c r="F3" s="21" t="s">
        <v>3</v>
      </c>
      <c r="G3" s="39" t="s">
        <v>69</v>
      </c>
      <c r="H3" s="22" t="s">
        <v>4</v>
      </c>
      <c r="I3" s="37" t="s">
        <v>69</v>
      </c>
      <c r="J3" s="23" t="s">
        <v>5</v>
      </c>
      <c r="K3" s="40" t="s">
        <v>69</v>
      </c>
      <c r="L3" s="19" t="s">
        <v>8</v>
      </c>
      <c r="M3" s="24" t="s">
        <v>6</v>
      </c>
      <c r="N3" s="31" t="s">
        <v>7</v>
      </c>
      <c r="O3" s="24" t="s">
        <v>81</v>
      </c>
      <c r="P3" s="33" t="s">
        <v>0</v>
      </c>
      <c r="Q3" s="18"/>
      <c r="R3" s="81" t="s">
        <v>79</v>
      </c>
      <c r="S3" s="82"/>
      <c r="T3" s="83"/>
    </row>
    <row r="4" spans="1:20" ht="34.5" customHeight="1">
      <c r="A4" s="67">
        <v>1</v>
      </c>
      <c r="B4" s="20" t="s">
        <v>90</v>
      </c>
      <c r="C4" s="20" t="s">
        <v>73</v>
      </c>
      <c r="D4" s="26">
        <v>25</v>
      </c>
      <c r="E4" s="36">
        <v>13.22</v>
      </c>
      <c r="F4" s="28">
        <v>27</v>
      </c>
      <c r="G4" s="60">
        <v>12.63</v>
      </c>
      <c r="H4" s="29">
        <v>27</v>
      </c>
      <c r="I4" s="38">
        <v>13.11</v>
      </c>
      <c r="J4" s="27">
        <v>25</v>
      </c>
      <c r="K4" s="41">
        <v>13.2</v>
      </c>
      <c r="L4" s="30">
        <f>SUM(D4,F4,H4,J4)</f>
        <v>104</v>
      </c>
      <c r="M4" s="30">
        <v>0</v>
      </c>
      <c r="N4" s="32">
        <f>SUM(M4+L4)</f>
        <v>104</v>
      </c>
      <c r="O4" s="17">
        <f>SUM(E4,G4,I4,K4)</f>
        <v>52.16</v>
      </c>
      <c r="P4" s="34">
        <v>10</v>
      </c>
      <c r="Q4" s="18"/>
      <c r="R4" s="43"/>
      <c r="S4" s="44" t="s">
        <v>74</v>
      </c>
      <c r="T4" s="44" t="s">
        <v>75</v>
      </c>
    </row>
    <row r="5" spans="1:20" ht="34.5" customHeight="1">
      <c r="A5" s="67">
        <v>2</v>
      </c>
      <c r="B5" s="20" t="s">
        <v>67</v>
      </c>
      <c r="C5" s="20" t="s">
        <v>71</v>
      </c>
      <c r="D5" s="26">
        <v>28</v>
      </c>
      <c r="E5" s="36">
        <v>12.4</v>
      </c>
      <c r="F5" s="28">
        <v>28</v>
      </c>
      <c r="G5" s="60">
        <v>12.36</v>
      </c>
      <c r="H5" s="29">
        <v>29</v>
      </c>
      <c r="I5" s="38">
        <v>12.23</v>
      </c>
      <c r="J5" s="27">
        <v>27</v>
      </c>
      <c r="K5" s="41">
        <v>13.08</v>
      </c>
      <c r="L5" s="30">
        <f aca="true" t="shared" si="0" ref="L5:L23">SUM(D5,F5,H5,J5)</f>
        <v>112</v>
      </c>
      <c r="M5" s="30">
        <v>0</v>
      </c>
      <c r="N5" s="32">
        <f aca="true" t="shared" si="1" ref="N5:N23">SUM(M5+L5)</f>
        <v>112</v>
      </c>
      <c r="O5" s="17">
        <f>SUM(E5,G5,I5,K5)</f>
        <v>50.06999999999999</v>
      </c>
      <c r="P5" s="64">
        <f aca="true" t="shared" si="2" ref="P5:P12">IF(ISNUMBER(N5),RANK(N5,$N$4:$N$24)+ROW(N5)/10000000000,"")</f>
        <v>2.0000000005</v>
      </c>
      <c r="Q5" s="18"/>
      <c r="R5" s="57" t="s">
        <v>72</v>
      </c>
      <c r="S5" s="52">
        <v>3</v>
      </c>
      <c r="T5" s="58">
        <f>S5*100/S$9</f>
        <v>23.076923076923077</v>
      </c>
    </row>
    <row r="6" spans="1:20" ht="34.5" customHeight="1">
      <c r="A6" s="67">
        <v>3</v>
      </c>
      <c r="B6" s="20" t="s">
        <v>96</v>
      </c>
      <c r="C6" s="20" t="s">
        <v>72</v>
      </c>
      <c r="D6" s="26">
        <v>27</v>
      </c>
      <c r="E6" s="36">
        <v>12.82</v>
      </c>
      <c r="F6" s="28">
        <v>27</v>
      </c>
      <c r="G6" s="60">
        <v>12.67</v>
      </c>
      <c r="H6" s="29">
        <v>27</v>
      </c>
      <c r="I6" s="38">
        <v>12.79</v>
      </c>
      <c r="J6" s="27">
        <v>25</v>
      </c>
      <c r="K6" s="41">
        <v>13.24</v>
      </c>
      <c r="L6" s="30">
        <f t="shared" si="0"/>
        <v>106</v>
      </c>
      <c r="M6" s="30">
        <v>0</v>
      </c>
      <c r="N6" s="32">
        <f t="shared" si="1"/>
        <v>106</v>
      </c>
      <c r="O6" s="59">
        <f aca="true" t="shared" si="3" ref="O6:O24">SUM(E6,G6,I6,K6)</f>
        <v>51.52</v>
      </c>
      <c r="P6" s="34">
        <f t="shared" si="2"/>
        <v>6.0000000006</v>
      </c>
      <c r="Q6" s="18"/>
      <c r="R6" s="56" t="s">
        <v>73</v>
      </c>
      <c r="S6" s="46">
        <v>7</v>
      </c>
      <c r="T6" s="47">
        <f>S6*100/S$9</f>
        <v>53.84615384615385</v>
      </c>
    </row>
    <row r="7" spans="1:20" ht="34.5" customHeight="1">
      <c r="A7" s="67">
        <v>4</v>
      </c>
      <c r="B7" s="20" t="s">
        <v>61</v>
      </c>
      <c r="C7" s="20" t="s">
        <v>71</v>
      </c>
      <c r="D7" s="26">
        <v>26</v>
      </c>
      <c r="E7" s="36">
        <v>12.92</v>
      </c>
      <c r="F7" s="28">
        <v>28</v>
      </c>
      <c r="G7" s="60">
        <v>12.27</v>
      </c>
      <c r="H7" s="29">
        <v>28</v>
      </c>
      <c r="I7" s="38">
        <v>12.52</v>
      </c>
      <c r="J7" s="27">
        <v>26</v>
      </c>
      <c r="K7" s="41">
        <v>12.6</v>
      </c>
      <c r="L7" s="30">
        <f t="shared" si="0"/>
        <v>108</v>
      </c>
      <c r="M7" s="42">
        <v>0</v>
      </c>
      <c r="N7" s="32">
        <f t="shared" si="1"/>
        <v>108</v>
      </c>
      <c r="O7" s="59">
        <f t="shared" si="3"/>
        <v>50.309999999999995</v>
      </c>
      <c r="P7" s="34">
        <f t="shared" si="2"/>
        <v>4.0000000007</v>
      </c>
      <c r="Q7" s="18"/>
      <c r="R7" s="51" t="s">
        <v>71</v>
      </c>
      <c r="S7" s="52">
        <v>3</v>
      </c>
      <c r="T7" s="45">
        <f>S7*100/S$9</f>
        <v>23.076923076923077</v>
      </c>
    </row>
    <row r="8" spans="1:20" ht="34.5" customHeight="1">
      <c r="A8" s="67">
        <v>5</v>
      </c>
      <c r="B8" s="20" t="s">
        <v>65</v>
      </c>
      <c r="C8" s="20" t="s">
        <v>73</v>
      </c>
      <c r="D8" s="26">
        <v>25</v>
      </c>
      <c r="E8" s="36">
        <v>12.87</v>
      </c>
      <c r="F8" s="28">
        <v>27</v>
      </c>
      <c r="G8" s="60">
        <v>12.17</v>
      </c>
      <c r="H8" s="29">
        <v>26</v>
      </c>
      <c r="I8" s="38">
        <v>12.62</v>
      </c>
      <c r="J8" s="27">
        <v>26</v>
      </c>
      <c r="K8" s="41">
        <v>12.91</v>
      </c>
      <c r="L8" s="30">
        <f t="shared" si="0"/>
        <v>104</v>
      </c>
      <c r="M8" s="42">
        <v>0</v>
      </c>
      <c r="N8" s="32">
        <f t="shared" si="1"/>
        <v>104</v>
      </c>
      <c r="O8" s="59">
        <f t="shared" si="3"/>
        <v>50.56999999999999</v>
      </c>
      <c r="P8" s="34">
        <f t="shared" si="2"/>
        <v>9.0000000008</v>
      </c>
      <c r="Q8" s="18"/>
      <c r="R8" s="48" t="s">
        <v>80</v>
      </c>
      <c r="S8" s="49">
        <v>0</v>
      </c>
      <c r="T8" s="50">
        <f>S8*100/S$9</f>
        <v>0</v>
      </c>
    </row>
    <row r="9" spans="1:20" ht="34.5" customHeight="1">
      <c r="A9" s="67">
        <v>6</v>
      </c>
      <c r="B9" s="20" t="s">
        <v>92</v>
      </c>
      <c r="C9" s="20" t="s">
        <v>73</v>
      </c>
      <c r="D9" s="26">
        <v>26</v>
      </c>
      <c r="E9" s="36">
        <v>13</v>
      </c>
      <c r="F9" s="28">
        <v>27</v>
      </c>
      <c r="G9" s="60">
        <v>12.53</v>
      </c>
      <c r="H9" s="29">
        <v>26</v>
      </c>
      <c r="I9" s="38">
        <v>12.88</v>
      </c>
      <c r="J9" s="27">
        <v>26</v>
      </c>
      <c r="K9" s="41">
        <v>13.26</v>
      </c>
      <c r="L9" s="30">
        <f t="shared" si="0"/>
        <v>105</v>
      </c>
      <c r="M9" s="42">
        <v>0</v>
      </c>
      <c r="N9" s="32">
        <f t="shared" si="1"/>
        <v>105</v>
      </c>
      <c r="O9" s="59">
        <f>SUM(E9,G9,I9,K9)</f>
        <v>51.67</v>
      </c>
      <c r="P9" s="34">
        <v>8</v>
      </c>
      <c r="Q9" s="18"/>
      <c r="R9" s="53" t="s">
        <v>76</v>
      </c>
      <c r="S9" s="54">
        <f>SUM(S5:S8)</f>
        <v>13</v>
      </c>
      <c r="T9" s="54">
        <f>S9*100/S$9</f>
        <v>100</v>
      </c>
    </row>
    <row r="10" spans="1:20" ht="34.5" customHeight="1">
      <c r="A10" s="67">
        <v>7</v>
      </c>
      <c r="B10" s="20" t="s">
        <v>97</v>
      </c>
      <c r="C10" s="20" t="s">
        <v>73</v>
      </c>
      <c r="D10" s="26">
        <v>25</v>
      </c>
      <c r="E10" s="36">
        <v>13.22</v>
      </c>
      <c r="F10" s="28">
        <v>26</v>
      </c>
      <c r="G10" s="60">
        <v>12.63</v>
      </c>
      <c r="H10" s="29">
        <v>26</v>
      </c>
      <c r="I10" s="38">
        <v>12.94</v>
      </c>
      <c r="J10" s="27">
        <v>22</v>
      </c>
      <c r="K10" s="41">
        <v>13.76</v>
      </c>
      <c r="L10" s="30">
        <f t="shared" si="0"/>
        <v>99</v>
      </c>
      <c r="M10" s="42">
        <v>0</v>
      </c>
      <c r="N10" s="32">
        <f t="shared" si="1"/>
        <v>99</v>
      </c>
      <c r="O10" s="59">
        <f t="shared" si="3"/>
        <v>52.55</v>
      </c>
      <c r="P10" s="34">
        <f t="shared" si="2"/>
        <v>11.000000001</v>
      </c>
      <c r="Q10" s="18"/>
      <c r="R10" s="55"/>
      <c r="S10" s="55"/>
      <c r="T10" s="55"/>
    </row>
    <row r="11" spans="1:20" ht="34.5" customHeight="1">
      <c r="A11" s="67">
        <v>8</v>
      </c>
      <c r="B11" s="20" t="s">
        <v>62</v>
      </c>
      <c r="C11" s="20" t="s">
        <v>72</v>
      </c>
      <c r="D11" s="77"/>
      <c r="E11" s="78"/>
      <c r="F11" s="28">
        <v>26</v>
      </c>
      <c r="G11" s="60">
        <v>12.96</v>
      </c>
      <c r="H11" s="75"/>
      <c r="I11" s="75"/>
      <c r="J11" s="76"/>
      <c r="K11" s="74"/>
      <c r="L11" s="30">
        <f t="shared" si="0"/>
        <v>26</v>
      </c>
      <c r="M11" s="42">
        <v>0</v>
      </c>
      <c r="N11" s="32">
        <f t="shared" si="1"/>
        <v>26</v>
      </c>
      <c r="O11" s="59">
        <f>SUM(E11,G11,I11)</f>
        <v>12.96</v>
      </c>
      <c r="P11" s="34">
        <f t="shared" si="2"/>
        <v>13.0000000011</v>
      </c>
      <c r="Q11" s="18"/>
      <c r="R11" s="84" t="s">
        <v>77</v>
      </c>
      <c r="S11" s="84"/>
      <c r="T11" s="55"/>
    </row>
    <row r="12" spans="1:20" ht="34.5" customHeight="1">
      <c r="A12" s="67">
        <v>9</v>
      </c>
      <c r="B12" s="20" t="s">
        <v>64</v>
      </c>
      <c r="C12" s="20" t="s">
        <v>73</v>
      </c>
      <c r="D12" s="26">
        <v>25</v>
      </c>
      <c r="E12" s="36">
        <v>12.9</v>
      </c>
      <c r="F12" s="28">
        <v>28</v>
      </c>
      <c r="G12" s="60">
        <v>12.85</v>
      </c>
      <c r="H12" s="29">
        <v>26</v>
      </c>
      <c r="I12" s="38">
        <v>12.54</v>
      </c>
      <c r="J12" s="27">
        <v>26</v>
      </c>
      <c r="K12" s="41">
        <v>13.02</v>
      </c>
      <c r="L12" s="30">
        <f t="shared" si="0"/>
        <v>105</v>
      </c>
      <c r="M12" s="42">
        <v>0</v>
      </c>
      <c r="N12" s="32">
        <f t="shared" si="1"/>
        <v>105</v>
      </c>
      <c r="O12" s="59">
        <f t="shared" si="3"/>
        <v>51.31</v>
      </c>
      <c r="P12" s="34">
        <f t="shared" si="2"/>
        <v>7.0000000012</v>
      </c>
      <c r="Q12" s="18"/>
      <c r="R12" s="80" t="s">
        <v>78</v>
      </c>
      <c r="S12" s="80"/>
      <c r="T12" s="55"/>
    </row>
    <row r="13" spans="1:20" ht="34.5" customHeight="1" thickBot="1">
      <c r="A13" s="67">
        <v>10</v>
      </c>
      <c r="B13" s="20" t="s">
        <v>66</v>
      </c>
      <c r="C13" s="20" t="s">
        <v>73</v>
      </c>
      <c r="D13" s="26">
        <v>27</v>
      </c>
      <c r="E13" s="36">
        <v>12.54</v>
      </c>
      <c r="F13" s="28">
        <v>28</v>
      </c>
      <c r="G13" s="60">
        <v>12.33</v>
      </c>
      <c r="H13" s="29">
        <v>27</v>
      </c>
      <c r="I13" s="38">
        <v>12.55</v>
      </c>
      <c r="J13" s="27">
        <v>26</v>
      </c>
      <c r="K13" s="41">
        <v>12.93</v>
      </c>
      <c r="L13" s="30">
        <f t="shared" si="0"/>
        <v>108</v>
      </c>
      <c r="M13" s="42">
        <v>0</v>
      </c>
      <c r="N13" s="32">
        <f t="shared" si="1"/>
        <v>108</v>
      </c>
      <c r="O13" s="59">
        <f t="shared" si="3"/>
        <v>50.35</v>
      </c>
      <c r="P13" s="34">
        <v>5</v>
      </c>
      <c r="Q13" s="18"/>
      <c r="R13" s="18"/>
      <c r="S13" s="18"/>
      <c r="T13" s="18"/>
    </row>
    <row r="14" spans="1:20" ht="34.5" customHeight="1" thickBot="1">
      <c r="A14" s="67">
        <v>11</v>
      </c>
      <c r="B14" s="20" t="s">
        <v>63</v>
      </c>
      <c r="C14" s="20" t="s">
        <v>71</v>
      </c>
      <c r="D14" s="26">
        <v>28</v>
      </c>
      <c r="E14" s="72">
        <v>12.3</v>
      </c>
      <c r="F14" s="28">
        <v>29</v>
      </c>
      <c r="G14" s="61">
        <v>12.03</v>
      </c>
      <c r="H14" s="29">
        <v>28</v>
      </c>
      <c r="I14" s="38">
        <v>12.35</v>
      </c>
      <c r="J14" s="27">
        <v>27</v>
      </c>
      <c r="K14" s="70">
        <v>12.52</v>
      </c>
      <c r="L14" s="30">
        <f t="shared" si="0"/>
        <v>112</v>
      </c>
      <c r="M14" s="42">
        <v>3</v>
      </c>
      <c r="N14" s="32">
        <f t="shared" si="1"/>
        <v>115</v>
      </c>
      <c r="O14" s="92">
        <f t="shared" si="3"/>
        <v>49.2</v>
      </c>
      <c r="P14" s="66">
        <f aca="true" t="shared" si="4" ref="P14:P24">IF(ISNUMBER(N14),RANK(N14,$N$4:$N$24)+ROW(N14)/10000000000,"")</f>
        <v>1.0000000014</v>
      </c>
      <c r="Q14" s="18"/>
      <c r="R14" s="18"/>
      <c r="S14" s="18"/>
      <c r="T14" s="18"/>
    </row>
    <row r="15" spans="1:20" ht="34.5" customHeight="1">
      <c r="A15" s="67">
        <v>12</v>
      </c>
      <c r="B15" s="20" t="s">
        <v>89</v>
      </c>
      <c r="C15" s="20" t="s">
        <v>72</v>
      </c>
      <c r="D15" s="26">
        <v>27</v>
      </c>
      <c r="E15" s="36">
        <v>12.38</v>
      </c>
      <c r="F15" s="28">
        <v>28</v>
      </c>
      <c r="G15" s="60">
        <v>12.34</v>
      </c>
      <c r="H15" s="29">
        <v>26</v>
      </c>
      <c r="I15" s="71">
        <v>12.18</v>
      </c>
      <c r="J15" s="27">
        <v>27</v>
      </c>
      <c r="K15" s="41">
        <v>12.86</v>
      </c>
      <c r="L15" s="30">
        <f t="shared" si="0"/>
        <v>108</v>
      </c>
      <c r="M15" s="42">
        <v>1</v>
      </c>
      <c r="N15" s="32">
        <f t="shared" si="1"/>
        <v>109</v>
      </c>
      <c r="O15" s="59">
        <f t="shared" si="3"/>
        <v>49.76</v>
      </c>
      <c r="P15" s="65">
        <f t="shared" si="4"/>
        <v>3.0000000015</v>
      </c>
      <c r="Q15" s="18"/>
      <c r="R15" s="18"/>
      <c r="S15" s="18"/>
      <c r="T15" s="18"/>
    </row>
    <row r="16" spans="1:20" ht="34.5" customHeight="1">
      <c r="A16" s="67">
        <v>13</v>
      </c>
      <c r="B16" s="20" t="s">
        <v>68</v>
      </c>
      <c r="C16" s="20" t="s">
        <v>73</v>
      </c>
      <c r="D16" s="26">
        <v>25</v>
      </c>
      <c r="E16" s="36">
        <v>12.87</v>
      </c>
      <c r="F16" s="28">
        <v>27</v>
      </c>
      <c r="G16" s="60">
        <v>12.96</v>
      </c>
      <c r="H16" s="29">
        <v>24</v>
      </c>
      <c r="I16" s="38">
        <v>13.16</v>
      </c>
      <c r="J16" s="27">
        <v>4</v>
      </c>
      <c r="K16" s="41">
        <v>29.76</v>
      </c>
      <c r="L16" s="30">
        <f t="shared" si="0"/>
        <v>80</v>
      </c>
      <c r="M16" s="42">
        <v>0</v>
      </c>
      <c r="N16" s="32">
        <f t="shared" si="1"/>
        <v>80</v>
      </c>
      <c r="O16" s="17">
        <f t="shared" si="3"/>
        <v>68.75</v>
      </c>
      <c r="P16" s="34">
        <f t="shared" si="4"/>
        <v>12.0000000016</v>
      </c>
      <c r="Q16" s="18"/>
      <c r="R16" s="18"/>
      <c r="S16" s="18"/>
      <c r="T16" s="18"/>
    </row>
    <row r="17" spans="1:16" ht="34.5" customHeight="1">
      <c r="A17" s="67">
        <v>14</v>
      </c>
      <c r="B17" s="20"/>
      <c r="C17" s="20"/>
      <c r="D17" s="26"/>
      <c r="E17" s="36"/>
      <c r="F17" s="28"/>
      <c r="G17" s="60"/>
      <c r="H17" s="29"/>
      <c r="I17" s="38"/>
      <c r="J17" s="27"/>
      <c r="K17" s="41"/>
      <c r="L17" s="30">
        <f t="shared" si="0"/>
        <v>0</v>
      </c>
      <c r="M17" s="42">
        <v>0</v>
      </c>
      <c r="N17" s="32">
        <f t="shared" si="1"/>
        <v>0</v>
      </c>
      <c r="O17" s="59">
        <f t="shared" si="3"/>
        <v>0</v>
      </c>
      <c r="P17" s="34">
        <f t="shared" si="4"/>
        <v>14.0000000017</v>
      </c>
    </row>
    <row r="18" spans="1:16" ht="34.5" customHeight="1">
      <c r="A18" s="67">
        <v>15</v>
      </c>
      <c r="B18" s="20"/>
      <c r="C18" s="20"/>
      <c r="D18" s="26"/>
      <c r="E18" s="36"/>
      <c r="F18" s="28"/>
      <c r="G18" s="60"/>
      <c r="H18" s="29"/>
      <c r="I18" s="38"/>
      <c r="J18" s="27"/>
      <c r="K18" s="41"/>
      <c r="L18" s="30">
        <f t="shared" si="0"/>
        <v>0</v>
      </c>
      <c r="M18" s="42">
        <v>0</v>
      </c>
      <c r="N18" s="32">
        <f t="shared" si="1"/>
        <v>0</v>
      </c>
      <c r="O18" s="59">
        <f>SUM(E18,G18,I18)</f>
        <v>0</v>
      </c>
      <c r="P18" s="34">
        <f t="shared" si="4"/>
        <v>14.0000000018</v>
      </c>
    </row>
    <row r="19" spans="1:16" ht="34.5" customHeight="1">
      <c r="A19" s="67">
        <v>16</v>
      </c>
      <c r="B19" s="20"/>
      <c r="C19" s="20"/>
      <c r="D19" s="26"/>
      <c r="E19" s="36"/>
      <c r="F19" s="28"/>
      <c r="G19" s="60"/>
      <c r="H19" s="29"/>
      <c r="I19" s="38"/>
      <c r="J19" s="27"/>
      <c r="K19" s="41"/>
      <c r="L19" s="30">
        <f t="shared" si="0"/>
        <v>0</v>
      </c>
      <c r="M19" s="42">
        <v>0</v>
      </c>
      <c r="N19" s="32">
        <f t="shared" si="1"/>
        <v>0</v>
      </c>
      <c r="O19" s="59">
        <f t="shared" si="3"/>
        <v>0</v>
      </c>
      <c r="P19" s="34">
        <f t="shared" si="4"/>
        <v>14.0000000019</v>
      </c>
    </row>
    <row r="20" spans="1:16" ht="34.5" customHeight="1">
      <c r="A20" s="67">
        <v>17</v>
      </c>
      <c r="B20" s="20"/>
      <c r="C20" s="20"/>
      <c r="D20" s="26"/>
      <c r="E20" s="36"/>
      <c r="F20" s="28"/>
      <c r="G20" s="60"/>
      <c r="H20" s="29"/>
      <c r="I20" s="38"/>
      <c r="J20" s="27"/>
      <c r="K20" s="41"/>
      <c r="L20" s="30">
        <f t="shared" si="0"/>
        <v>0</v>
      </c>
      <c r="M20" s="30">
        <v>0</v>
      </c>
      <c r="N20" s="32">
        <f t="shared" si="1"/>
        <v>0</v>
      </c>
      <c r="O20" s="59">
        <f t="shared" si="3"/>
        <v>0</v>
      </c>
      <c r="P20" s="34">
        <f t="shared" si="4"/>
        <v>14.000000002</v>
      </c>
    </row>
    <row r="21" spans="1:16" ht="34.5" customHeight="1">
      <c r="A21" s="67">
        <v>18</v>
      </c>
      <c r="B21" s="20"/>
      <c r="C21" s="20"/>
      <c r="D21" s="26"/>
      <c r="E21" s="36"/>
      <c r="F21" s="28"/>
      <c r="G21" s="60"/>
      <c r="H21" s="29"/>
      <c r="I21" s="38"/>
      <c r="J21" s="27"/>
      <c r="K21" s="41"/>
      <c r="L21" s="30">
        <f t="shared" si="0"/>
        <v>0</v>
      </c>
      <c r="M21" s="30">
        <v>0</v>
      </c>
      <c r="N21" s="32">
        <f t="shared" si="1"/>
        <v>0</v>
      </c>
      <c r="O21" s="59">
        <f t="shared" si="3"/>
        <v>0</v>
      </c>
      <c r="P21" s="34">
        <f t="shared" si="4"/>
        <v>14.0000000021</v>
      </c>
    </row>
    <row r="22" spans="1:16" ht="34.5" customHeight="1">
      <c r="A22" s="67">
        <v>19</v>
      </c>
      <c r="B22" s="20"/>
      <c r="C22" s="20"/>
      <c r="D22" s="26"/>
      <c r="E22" s="36"/>
      <c r="F22" s="28"/>
      <c r="G22" s="60"/>
      <c r="H22" s="29"/>
      <c r="I22" s="38"/>
      <c r="J22" s="27"/>
      <c r="K22" s="41"/>
      <c r="L22" s="30">
        <f t="shared" si="0"/>
        <v>0</v>
      </c>
      <c r="M22" s="30">
        <v>0</v>
      </c>
      <c r="N22" s="32">
        <f t="shared" si="1"/>
        <v>0</v>
      </c>
      <c r="O22" s="59">
        <f t="shared" si="3"/>
        <v>0</v>
      </c>
      <c r="P22" s="34">
        <f t="shared" si="4"/>
        <v>14.0000000022</v>
      </c>
    </row>
    <row r="23" spans="1:16" ht="34.5" customHeight="1">
      <c r="A23" s="67">
        <v>20</v>
      </c>
      <c r="B23" s="20"/>
      <c r="C23" s="20"/>
      <c r="D23" s="26"/>
      <c r="E23" s="36"/>
      <c r="F23" s="28"/>
      <c r="G23" s="60"/>
      <c r="H23" s="29"/>
      <c r="I23" s="38"/>
      <c r="J23" s="27"/>
      <c r="K23" s="41"/>
      <c r="L23" s="30">
        <f t="shared" si="0"/>
        <v>0</v>
      </c>
      <c r="M23" s="30">
        <v>0</v>
      </c>
      <c r="N23" s="32">
        <f t="shared" si="1"/>
        <v>0</v>
      </c>
      <c r="O23" s="59">
        <f t="shared" si="3"/>
        <v>0</v>
      </c>
      <c r="P23" s="34">
        <f t="shared" si="4"/>
        <v>14.0000000023</v>
      </c>
    </row>
    <row r="24" spans="1:16" ht="34.5" customHeight="1" thickBot="1">
      <c r="A24" s="67">
        <v>21</v>
      </c>
      <c r="B24" s="20"/>
      <c r="C24" s="20"/>
      <c r="D24" s="26"/>
      <c r="E24" s="36"/>
      <c r="F24" s="28"/>
      <c r="G24" s="60"/>
      <c r="H24" s="29"/>
      <c r="I24" s="38"/>
      <c r="J24" s="27"/>
      <c r="K24" s="41"/>
      <c r="L24" s="30">
        <f>SUM(D24,F24,H24,J24)</f>
        <v>0</v>
      </c>
      <c r="M24" s="30">
        <v>0</v>
      </c>
      <c r="N24" s="32">
        <f>SUM(M24+L24)</f>
        <v>0</v>
      </c>
      <c r="O24" s="59">
        <f t="shared" si="3"/>
        <v>0</v>
      </c>
      <c r="P24" s="63">
        <f t="shared" si="4"/>
        <v>14.0000000024</v>
      </c>
    </row>
    <row r="25" spans="1:16" ht="8.25" customHeight="1">
      <c r="A25" s="18"/>
      <c r="B25" s="18"/>
      <c r="C25" s="18"/>
      <c r="D25" s="18"/>
      <c r="E25" s="18"/>
      <c r="F25" s="18"/>
      <c r="G25" s="18"/>
      <c r="H25" s="18"/>
      <c r="I25" s="18"/>
      <c r="J25" s="18"/>
      <c r="K25" s="18"/>
      <c r="L25" s="18"/>
      <c r="M25" s="18"/>
      <c r="N25" s="18"/>
      <c r="O25" s="18"/>
      <c r="P25" s="18"/>
    </row>
    <row r="26" spans="1:16" ht="24.75" customHeight="1">
      <c r="A26" s="18"/>
      <c r="B26" s="62"/>
      <c r="C26" s="72" t="s">
        <v>82</v>
      </c>
      <c r="D26" s="18"/>
      <c r="E26" s="18"/>
      <c r="F26" s="18"/>
      <c r="G26" s="18"/>
      <c r="H26" s="18"/>
      <c r="I26" s="18"/>
      <c r="J26" s="18"/>
      <c r="K26" s="18"/>
      <c r="L26" s="18"/>
      <c r="M26" s="18"/>
      <c r="N26" s="18"/>
      <c r="O26" s="18"/>
      <c r="P26" s="18"/>
    </row>
    <row r="27" spans="1:16" ht="24.75" customHeight="1">
      <c r="A27" s="18"/>
      <c r="B27" s="62"/>
      <c r="C27" s="73" t="s">
        <v>83</v>
      </c>
      <c r="D27" s="18"/>
      <c r="E27" s="68" t="s">
        <v>88</v>
      </c>
      <c r="F27" s="18"/>
      <c r="G27" s="18"/>
      <c r="H27" s="18"/>
      <c r="I27" s="18"/>
      <c r="J27" s="18"/>
      <c r="K27" s="18"/>
      <c r="L27" s="18"/>
      <c r="M27" s="18"/>
      <c r="N27" s="18"/>
      <c r="O27" s="18"/>
      <c r="P27" s="18"/>
    </row>
    <row r="28" spans="1:16" ht="24.75" customHeight="1">
      <c r="A28" s="18"/>
      <c r="B28" s="62"/>
      <c r="C28" s="71" t="s">
        <v>84</v>
      </c>
      <c r="D28" s="18"/>
      <c r="E28" s="79" t="s">
        <v>98</v>
      </c>
      <c r="F28" s="79"/>
      <c r="G28" s="79"/>
      <c r="H28" s="79"/>
      <c r="I28" s="79"/>
      <c r="J28" s="79"/>
      <c r="K28" s="79"/>
      <c r="L28" s="79"/>
      <c r="M28" s="79"/>
      <c r="N28" s="79"/>
      <c r="O28" s="79"/>
      <c r="P28" s="79"/>
    </row>
    <row r="29" spans="1:16" ht="24.75" customHeight="1" thickBot="1">
      <c r="A29" s="18"/>
      <c r="B29" s="62"/>
      <c r="C29" s="70" t="s">
        <v>85</v>
      </c>
      <c r="D29" s="18"/>
      <c r="E29" s="79"/>
      <c r="F29" s="79"/>
      <c r="G29" s="79"/>
      <c r="H29" s="79"/>
      <c r="I29" s="79"/>
      <c r="J29" s="79"/>
      <c r="K29" s="79"/>
      <c r="L29" s="79"/>
      <c r="M29" s="79"/>
      <c r="N29" s="79"/>
      <c r="O29" s="79"/>
      <c r="P29" s="79"/>
    </row>
    <row r="30" spans="1:16" ht="24.75" customHeight="1" thickBot="1">
      <c r="A30" s="18"/>
      <c r="B30" s="62"/>
      <c r="C30" s="61" t="s">
        <v>86</v>
      </c>
      <c r="D30" s="18"/>
      <c r="E30" s="79"/>
      <c r="F30" s="79"/>
      <c r="G30" s="79"/>
      <c r="H30" s="79"/>
      <c r="I30" s="79"/>
      <c r="J30" s="79"/>
      <c r="K30" s="79"/>
      <c r="L30" s="79"/>
      <c r="M30" s="79"/>
      <c r="N30" s="79"/>
      <c r="O30" s="79"/>
      <c r="P30" s="79"/>
    </row>
    <row r="31" spans="1:16" ht="24.75" customHeight="1">
      <c r="A31" s="18"/>
      <c r="B31" s="62"/>
      <c r="C31" s="69" t="s">
        <v>87</v>
      </c>
      <c r="D31" s="18"/>
      <c r="E31" s="18"/>
      <c r="F31" s="18"/>
      <c r="G31" s="18"/>
      <c r="H31" s="18"/>
      <c r="I31" s="18"/>
      <c r="J31" s="18"/>
      <c r="K31" s="18"/>
      <c r="L31" s="18"/>
      <c r="M31" s="18"/>
      <c r="N31" s="18"/>
      <c r="O31" s="18"/>
      <c r="P31" s="18"/>
    </row>
    <row r="32" spans="1:16" ht="9" customHeight="1">
      <c r="A32" s="18"/>
      <c r="B32" s="18"/>
      <c r="C32" s="18"/>
      <c r="D32" s="18"/>
      <c r="E32" s="18"/>
      <c r="F32" s="18"/>
      <c r="G32" s="18"/>
      <c r="H32" s="18"/>
      <c r="I32" s="18"/>
      <c r="J32" s="18"/>
      <c r="K32" s="18"/>
      <c r="L32" s="18"/>
      <c r="M32" s="18"/>
      <c r="N32" s="18"/>
      <c r="O32" s="18"/>
      <c r="P32" s="18"/>
    </row>
  </sheetData>
  <sheetProtection/>
  <mergeCells count="8">
    <mergeCell ref="E28:P30"/>
    <mergeCell ref="R12:S12"/>
    <mergeCell ref="R3:T3"/>
    <mergeCell ref="R11:S11"/>
    <mergeCell ref="B1:P1"/>
    <mergeCell ref="B2:G2"/>
    <mergeCell ref="H2:K2"/>
    <mergeCell ref="L2:P2"/>
  </mergeCells>
  <printOptions horizontalCentered="1" verticalCentered="1"/>
  <pageMargins left="0.3937007874015748" right="0.3937007874015748" top="0.3937007874015748" bottom="0.3937007874015748" header="0" footer="0"/>
  <pageSetup fitToHeight="1" fitToWidth="1" horizontalDpi="300" verticalDpi="3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2"/>
  <sheetViews>
    <sheetView zoomScalePageLayoutView="0" workbookViewId="0" topLeftCell="A13">
      <selection activeCell="H21" sqref="H21"/>
    </sheetView>
  </sheetViews>
  <sheetFormatPr defaultColWidth="11.421875" defaultRowHeight="15"/>
  <cols>
    <col min="1" max="1" width="34.421875" style="0" customWidth="1"/>
    <col min="2" max="2" width="19.7109375" style="0" customWidth="1"/>
    <col min="3" max="3" width="16.8515625" style="0" customWidth="1"/>
    <col min="4" max="4" width="22.00390625" style="0" customWidth="1"/>
  </cols>
  <sheetData>
    <row r="1" ht="15.75" thickBot="1">
      <c r="A1" s="2" t="s">
        <v>9</v>
      </c>
    </row>
    <row r="2" spans="1:4" ht="15.75" thickTop="1">
      <c r="A2" s="90" t="s">
        <v>10</v>
      </c>
      <c r="B2" s="3" t="s">
        <v>11</v>
      </c>
      <c r="C2" s="90" t="s">
        <v>10</v>
      </c>
      <c r="D2" s="3" t="s">
        <v>11</v>
      </c>
    </row>
    <row r="3" spans="1:4" ht="15.75" thickBot="1">
      <c r="A3" s="91"/>
      <c r="B3" s="4" t="s">
        <v>12</v>
      </c>
      <c r="C3" s="91"/>
      <c r="D3" s="5" t="s">
        <v>12</v>
      </c>
    </row>
    <row r="4" spans="1:4" ht="15.75" thickBot="1">
      <c r="A4" s="6">
        <v>6</v>
      </c>
      <c r="B4" s="5" t="s">
        <v>13</v>
      </c>
      <c r="C4" s="7">
        <v>12</v>
      </c>
      <c r="D4" s="5" t="s">
        <v>14</v>
      </c>
    </row>
    <row r="5" spans="1:4" ht="15.75" thickBot="1">
      <c r="A5" s="6">
        <v>7</v>
      </c>
      <c r="B5" s="5" t="s">
        <v>15</v>
      </c>
      <c r="C5" s="7">
        <v>13</v>
      </c>
      <c r="D5" s="5" t="s">
        <v>16</v>
      </c>
    </row>
    <row r="6" spans="1:4" ht="15.75" thickBot="1">
      <c r="A6" s="6">
        <v>8</v>
      </c>
      <c r="B6" s="5" t="s">
        <v>17</v>
      </c>
      <c r="C6" s="7">
        <v>14</v>
      </c>
      <c r="D6" s="5" t="s">
        <v>18</v>
      </c>
    </row>
    <row r="7" spans="1:4" ht="15.75" thickBot="1">
      <c r="A7" s="6">
        <v>9</v>
      </c>
      <c r="B7" s="5" t="s">
        <v>19</v>
      </c>
      <c r="C7" s="7">
        <v>15</v>
      </c>
      <c r="D7" s="5" t="s">
        <v>18</v>
      </c>
    </row>
    <row r="8" spans="1:4" ht="15.75" thickBot="1">
      <c r="A8" s="6">
        <v>10</v>
      </c>
      <c r="B8" s="5" t="s">
        <v>20</v>
      </c>
      <c r="C8" s="7">
        <v>16</v>
      </c>
      <c r="D8" s="5" t="s">
        <v>21</v>
      </c>
    </row>
    <row r="9" spans="1:4" ht="15.75" thickBot="1">
      <c r="A9" s="8">
        <v>11</v>
      </c>
      <c r="B9" s="9" t="s">
        <v>22</v>
      </c>
      <c r="C9" s="10">
        <v>17</v>
      </c>
      <c r="D9" s="9" t="s">
        <v>21</v>
      </c>
    </row>
    <row r="10" ht="15.75" thickTop="1">
      <c r="A10" s="11" t="s">
        <v>23</v>
      </c>
    </row>
    <row r="11" ht="15">
      <c r="A11" s="11"/>
    </row>
    <row r="12" ht="15.75" thickBot="1">
      <c r="A12" s="2" t="s">
        <v>24</v>
      </c>
    </row>
    <row r="13" spans="1:4" ht="31.5" thickBot="1" thickTop="1">
      <c r="A13" s="12" t="s">
        <v>25</v>
      </c>
      <c r="B13" s="13" t="s">
        <v>26</v>
      </c>
      <c r="C13" s="14" t="s">
        <v>25</v>
      </c>
      <c r="D13" s="13" t="s">
        <v>26</v>
      </c>
    </row>
    <row r="14" spans="1:4" ht="15.75" thickBot="1">
      <c r="A14" s="6" t="s">
        <v>27</v>
      </c>
      <c r="B14" s="5" t="s">
        <v>28</v>
      </c>
      <c r="C14" s="7" t="s">
        <v>29</v>
      </c>
      <c r="D14" s="5" t="s">
        <v>30</v>
      </c>
    </row>
    <row r="15" spans="1:4" ht="15.75" thickBot="1">
      <c r="A15" s="6" t="s">
        <v>31</v>
      </c>
      <c r="B15" s="5" t="s">
        <v>32</v>
      </c>
      <c r="C15" s="7" t="s">
        <v>33</v>
      </c>
      <c r="D15" s="5" t="s">
        <v>34</v>
      </c>
    </row>
    <row r="16" spans="1:4" ht="15.75" thickBot="1">
      <c r="A16" s="6" t="s">
        <v>35</v>
      </c>
      <c r="B16" s="5" t="s">
        <v>36</v>
      </c>
      <c r="C16" s="7" t="s">
        <v>37</v>
      </c>
      <c r="D16" s="5" t="s">
        <v>38</v>
      </c>
    </row>
    <row r="17" spans="1:4" ht="15.75" thickBot="1">
      <c r="A17" s="6" t="s">
        <v>39</v>
      </c>
      <c r="B17" s="5" t="s">
        <v>40</v>
      </c>
      <c r="C17" s="7" t="s">
        <v>41</v>
      </c>
      <c r="D17" s="5" t="s">
        <v>42</v>
      </c>
    </row>
    <row r="18" spans="1:4" ht="15.75" thickBot="1">
      <c r="A18" s="6" t="s">
        <v>43</v>
      </c>
      <c r="B18" s="5" t="s">
        <v>44</v>
      </c>
      <c r="C18" s="7" t="s">
        <v>45</v>
      </c>
      <c r="D18" s="5" t="s">
        <v>46</v>
      </c>
    </row>
    <row r="19" spans="1:4" ht="15.75" thickBot="1">
      <c r="A19" s="6" t="s">
        <v>47</v>
      </c>
      <c r="B19" s="5" t="s">
        <v>48</v>
      </c>
      <c r="C19" s="7" t="s">
        <v>49</v>
      </c>
      <c r="D19" s="5" t="s">
        <v>50</v>
      </c>
    </row>
    <row r="20" spans="1:4" ht="15.75" thickBot="1">
      <c r="A20" s="6" t="s">
        <v>51</v>
      </c>
      <c r="B20" s="5" t="s">
        <v>52</v>
      </c>
      <c r="C20" s="7" t="s">
        <v>53</v>
      </c>
      <c r="D20" s="5" t="s">
        <v>54</v>
      </c>
    </row>
    <row r="21" spans="1:4" ht="15.75" thickBot="1">
      <c r="A21" s="6" t="s">
        <v>55</v>
      </c>
      <c r="B21" s="5" t="s">
        <v>56</v>
      </c>
      <c r="C21" s="7" t="s">
        <v>57</v>
      </c>
      <c r="D21" s="5" t="s">
        <v>58</v>
      </c>
    </row>
    <row r="22" spans="1:4" ht="15.75" thickBot="1">
      <c r="A22" s="8" t="s">
        <v>59</v>
      </c>
      <c r="B22" s="9" t="s">
        <v>60</v>
      </c>
      <c r="C22" s="10"/>
      <c r="D22" s="9"/>
    </row>
    <row r="23" ht="15.75" thickTop="1"/>
  </sheetData>
  <sheetProtection/>
  <mergeCells count="2">
    <mergeCell ref="A2:A3"/>
    <mergeCell ref="C2:C3"/>
  </mergeCells>
  <printOptions/>
  <pageMargins left="0.7" right="0.7" top="0.75" bottom="0.75" header="0.3" footer="0.3"/>
  <pageSetup fitToHeight="0" fitToWidth="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Didier Gougelet</dc:creator>
  <cp:keywords/>
  <dc:description/>
  <cp:lastModifiedBy>Sylvain FOUILLAUD</cp:lastModifiedBy>
  <cp:lastPrinted>2017-09-16T09:28:29Z</cp:lastPrinted>
  <dcterms:created xsi:type="dcterms:W3CDTF">2015-06-13T12:04:11Z</dcterms:created>
  <dcterms:modified xsi:type="dcterms:W3CDTF">2018-05-27T21:03:42Z</dcterms:modified>
  <cp:category/>
  <cp:version/>
  <cp:contentType/>
  <cp:contentStatus/>
</cp:coreProperties>
</file>