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795" windowHeight="12780" activeTab="0"/>
  </bookViews>
  <sheets>
    <sheet name="Feuil1" sheetId="1" r:id="rId1"/>
    <sheet name="Feuil2" sheetId="2" r:id="rId2"/>
    <sheet name="Feuil3" sheetId="3" r:id="rId3"/>
  </sheets>
  <definedNames>
    <definedName name="_xlfn.AVERAGEIF" hidden="1">#NAME?</definedName>
    <definedName name="deplacement">'Feuil2'!$J$2:$M$81</definedName>
    <definedName name="tarif">'Feuil2'!$A$2:$C$16</definedName>
  </definedNames>
  <calcPr fullCalcOnLoad="1"/>
</workbook>
</file>

<file path=xl/sharedStrings.xml><?xml version="1.0" encoding="utf-8"?>
<sst xmlns="http://schemas.openxmlformats.org/spreadsheetml/2006/main" count="391" uniqueCount="386">
  <si>
    <t>Elèves</t>
  </si>
  <si>
    <t>Prix/Eleve/Heure</t>
  </si>
  <si>
    <t>Code postal</t>
  </si>
  <si>
    <t>Commune</t>
  </si>
  <si>
    <t xml:space="preserve">AMANLIS </t>
  </si>
  <si>
    <t xml:space="preserve">ANDOUILLE NEUVILLE </t>
  </si>
  <si>
    <t xml:space="preserve">ANTRAIN </t>
  </si>
  <si>
    <t xml:space="preserve">ARBRISSEL </t>
  </si>
  <si>
    <t xml:space="preserve">ARGENTRE DU PLESSIS </t>
  </si>
  <si>
    <t xml:space="preserve">AUBIGNE </t>
  </si>
  <si>
    <t xml:space="preserve">AVAILLES SUR SEICHE </t>
  </si>
  <si>
    <t xml:space="preserve">BAGUER MORVAN </t>
  </si>
  <si>
    <t xml:space="preserve">BAGUER PICAN </t>
  </si>
  <si>
    <t xml:space="preserve">BAILLE </t>
  </si>
  <si>
    <t xml:space="preserve">BAIN DE BRETAGNE </t>
  </si>
  <si>
    <t xml:space="preserve">BAINS SUR OUST </t>
  </si>
  <si>
    <t xml:space="preserve">BAIS </t>
  </si>
  <si>
    <t xml:space="preserve">BALAZE </t>
  </si>
  <si>
    <t xml:space="preserve">BAULON </t>
  </si>
  <si>
    <t xml:space="preserve">BAZOUGES LA PEROUSE </t>
  </si>
  <si>
    <t xml:space="preserve">BAZOUGES SOUS HEDE </t>
  </si>
  <si>
    <t xml:space="preserve">BEAUCE </t>
  </si>
  <si>
    <t xml:space="preserve">BECHEREL </t>
  </si>
  <si>
    <t xml:space="preserve">BEDEE </t>
  </si>
  <si>
    <t xml:space="preserve">BETTON </t>
  </si>
  <si>
    <t xml:space="preserve">BILLE </t>
  </si>
  <si>
    <t xml:space="preserve">BLERUAIS </t>
  </si>
  <si>
    <t xml:space="preserve">BOISGERVILLY </t>
  </si>
  <si>
    <t xml:space="preserve">BOISTRUDAN </t>
  </si>
  <si>
    <t xml:space="preserve">BONNEMAIN </t>
  </si>
  <si>
    <t xml:space="preserve">BOURG DES COMPTES </t>
  </si>
  <si>
    <t xml:space="preserve">BOURGBARRE </t>
  </si>
  <si>
    <t xml:space="preserve">BOVEL </t>
  </si>
  <si>
    <t xml:space="preserve">BRAIN SUR VILAINE </t>
  </si>
  <si>
    <t xml:space="preserve">BREAL SOUS MONTFORT </t>
  </si>
  <si>
    <t xml:space="preserve">BREAL SOUS VITRE </t>
  </si>
  <si>
    <t xml:space="preserve">BRECE </t>
  </si>
  <si>
    <t xml:space="preserve">BRETEIL </t>
  </si>
  <si>
    <t xml:space="preserve">BRIE </t>
  </si>
  <si>
    <t xml:space="preserve">BRIELLES </t>
  </si>
  <si>
    <t xml:space="preserve">BROONS SUR VILAINE </t>
  </si>
  <si>
    <t xml:space="preserve">BROUALAN </t>
  </si>
  <si>
    <t xml:space="preserve">BRUC SUR AFF </t>
  </si>
  <si>
    <t xml:space="preserve">BRUZ </t>
  </si>
  <si>
    <t xml:space="preserve">CAMPEL </t>
  </si>
  <si>
    <t xml:space="preserve">CANCALE </t>
  </si>
  <si>
    <t xml:space="preserve">CARDROC </t>
  </si>
  <si>
    <t xml:space="preserve">CESSON SEVIGNE </t>
  </si>
  <si>
    <t xml:space="preserve">CHAMPEAUX </t>
  </si>
  <si>
    <t xml:space="preserve">CHANCE </t>
  </si>
  <si>
    <t xml:space="preserve">CHANTELOUP </t>
  </si>
  <si>
    <t xml:space="preserve">CHANTEPIE </t>
  </si>
  <si>
    <t xml:space="preserve">CHAPELLE DES FOUGERETZ </t>
  </si>
  <si>
    <t xml:space="preserve">CHARTRES DE BRETAGNE </t>
  </si>
  <si>
    <t xml:space="preserve">CHASNE SUR ILLET </t>
  </si>
  <si>
    <t xml:space="preserve">CHATEAU MALO </t>
  </si>
  <si>
    <t xml:space="preserve">CHATEAUBOURG </t>
  </si>
  <si>
    <t xml:space="preserve">CHATEAUGIRON </t>
  </si>
  <si>
    <t xml:space="preserve">CHATILLON EN VENDELAIS </t>
  </si>
  <si>
    <t xml:space="preserve">CHAUMERE </t>
  </si>
  <si>
    <t xml:space="preserve">CHAUVIGNE </t>
  </si>
  <si>
    <t xml:space="preserve">CHAVAGNE </t>
  </si>
  <si>
    <t xml:space="preserve">CHELUN </t>
  </si>
  <si>
    <t xml:space="preserve">CHERRUEIX </t>
  </si>
  <si>
    <t xml:space="preserve">CHEVAIGNE </t>
  </si>
  <si>
    <t xml:space="preserve">CINTRE </t>
  </si>
  <si>
    <t xml:space="preserve">CLAYES </t>
  </si>
  <si>
    <t xml:space="preserve">COESMES </t>
  </si>
  <si>
    <t xml:space="preserve">COGLES </t>
  </si>
  <si>
    <t xml:space="preserve">COMBLESSAC </t>
  </si>
  <si>
    <t xml:space="preserve">COMBOURG </t>
  </si>
  <si>
    <t xml:space="preserve">COMBOURTILLE </t>
  </si>
  <si>
    <t xml:space="preserve">CORNILLE </t>
  </si>
  <si>
    <t xml:space="preserve">CORPS NUDS </t>
  </si>
  <si>
    <t xml:space="preserve">CREVIN </t>
  </si>
  <si>
    <t xml:space="preserve">CUGUEN </t>
  </si>
  <si>
    <t xml:space="preserve">DINARD </t>
  </si>
  <si>
    <t xml:space="preserve">DINGE </t>
  </si>
  <si>
    <t xml:space="preserve">DOL DE BRETAGNE </t>
  </si>
  <si>
    <t xml:space="preserve">DOMAGNE </t>
  </si>
  <si>
    <t xml:space="preserve">DOMALAIN </t>
  </si>
  <si>
    <t xml:space="preserve">DOMLOUP </t>
  </si>
  <si>
    <t xml:space="preserve">DOMPIERRE DU CHEMIN </t>
  </si>
  <si>
    <t xml:space="preserve">DOURDAIN </t>
  </si>
  <si>
    <t xml:space="preserve">DROUGES </t>
  </si>
  <si>
    <t xml:space="preserve">EANCE </t>
  </si>
  <si>
    <t xml:space="preserve">EPINIAC </t>
  </si>
  <si>
    <t xml:space="preserve">ERBREE </t>
  </si>
  <si>
    <t xml:space="preserve">ERCE EN LAMEE </t>
  </si>
  <si>
    <t xml:space="preserve">ERCE PRES LIFFRE </t>
  </si>
  <si>
    <t xml:space="preserve">ESSE </t>
  </si>
  <si>
    <t xml:space="preserve">ETRELLES </t>
  </si>
  <si>
    <t xml:space="preserve">FEINS </t>
  </si>
  <si>
    <t xml:space="preserve">FLEURIGNE </t>
  </si>
  <si>
    <t xml:space="preserve">FORGES LA FORET </t>
  </si>
  <si>
    <t xml:space="preserve">FOUGERES </t>
  </si>
  <si>
    <t xml:space="preserve">GAEL </t>
  </si>
  <si>
    <t xml:space="preserve">GAHARD </t>
  </si>
  <si>
    <t xml:space="preserve">GENNES SUR SEICHE </t>
  </si>
  <si>
    <t xml:space="preserve">GEVEZE </t>
  </si>
  <si>
    <t xml:space="preserve">GOSNE </t>
  </si>
  <si>
    <t xml:space="preserve">GOVEN </t>
  </si>
  <si>
    <t xml:space="preserve">GRAND FOUGERAY </t>
  </si>
  <si>
    <t xml:space="preserve">GUICHEN </t>
  </si>
  <si>
    <t xml:space="preserve">GUIGNEN </t>
  </si>
  <si>
    <t xml:space="preserve">GUIPEL </t>
  </si>
  <si>
    <t xml:space="preserve">GUIPRY </t>
  </si>
  <si>
    <t xml:space="preserve">HEDE </t>
  </si>
  <si>
    <t xml:space="preserve">HIREL </t>
  </si>
  <si>
    <t xml:space="preserve">IFFENDIC </t>
  </si>
  <si>
    <t xml:space="preserve">IRODOUER </t>
  </si>
  <si>
    <t xml:space="preserve">JANZE </t>
  </si>
  <si>
    <t xml:space="preserve">JAVENE </t>
  </si>
  <si>
    <t xml:space="preserve">L HERMITAGE </t>
  </si>
  <si>
    <t xml:space="preserve">LA BAUSSAINE </t>
  </si>
  <si>
    <t xml:space="preserve">LA BAZOUGE DU DESERT </t>
  </si>
  <si>
    <t xml:space="preserve">LA BOSSE DE BRETAGNE </t>
  </si>
  <si>
    <t xml:space="preserve">LA BOUEXIERE </t>
  </si>
  <si>
    <t xml:space="preserve">LA BOUSSAC </t>
  </si>
  <si>
    <t xml:space="preserve">LA CHAPELLE AUX FILTZMEEN </t>
  </si>
  <si>
    <t xml:space="preserve">LA CHAPELLE BOUEXIC </t>
  </si>
  <si>
    <t xml:space="preserve">LA CHAPELLE CHAUSSEE </t>
  </si>
  <si>
    <t xml:space="preserve">LA CHAPELLE DE BRAIN </t>
  </si>
  <si>
    <t xml:space="preserve">LA CHAPELLE DU LOU </t>
  </si>
  <si>
    <t xml:space="preserve">LA CHAPELLE ERBREE </t>
  </si>
  <si>
    <t xml:space="preserve">LA CHAPELLE JANSON </t>
  </si>
  <si>
    <t xml:space="preserve">LA CHAPELLE ST AUBERT </t>
  </si>
  <si>
    <t xml:space="preserve">LA CHAPELLE THOUARAULT </t>
  </si>
  <si>
    <t xml:space="preserve">LA COUYERE </t>
  </si>
  <si>
    <t xml:space="preserve">LA DOMINELAIS </t>
  </si>
  <si>
    <t xml:space="preserve">LA FONTENELLE </t>
  </si>
  <si>
    <t xml:space="preserve">LA FRESNAIS </t>
  </si>
  <si>
    <t xml:space="preserve">LA GOUESNIERE </t>
  </si>
  <si>
    <t xml:space="preserve">LA GUERCHE DE BRETAGNE </t>
  </si>
  <si>
    <t xml:space="preserve">LA MEZIERE </t>
  </si>
  <si>
    <t xml:space="preserve">LA NOE BLANCHE </t>
  </si>
  <si>
    <t xml:space="preserve">LA NOUAYE </t>
  </si>
  <si>
    <t xml:space="preserve">LA RICHARDAIS </t>
  </si>
  <si>
    <t xml:space="preserve">LA SELLE EN COGLES </t>
  </si>
  <si>
    <t xml:space="preserve">LA SELLE EN LUITRE </t>
  </si>
  <si>
    <t xml:space="preserve">LA SELLE GUERCHAISE </t>
  </si>
  <si>
    <t xml:space="preserve">LA VILLE ES NONAIS </t>
  </si>
  <si>
    <t xml:space="preserve">LAIGNELET </t>
  </si>
  <si>
    <t xml:space="preserve">LAILLE </t>
  </si>
  <si>
    <t xml:space="preserve">LALLEU </t>
  </si>
  <si>
    <t xml:space="preserve">LANDAVRAN </t>
  </si>
  <si>
    <t xml:space="preserve">LANDEAN </t>
  </si>
  <si>
    <t xml:space="preserve">LANDUJAN </t>
  </si>
  <si>
    <t xml:space="preserve">LANGAN </t>
  </si>
  <si>
    <t xml:space="preserve">LANGON </t>
  </si>
  <si>
    <t xml:space="preserve">LANGOUET </t>
  </si>
  <si>
    <t xml:space="preserve">LANHELIN </t>
  </si>
  <si>
    <t xml:space="preserve">LANRIGAN </t>
  </si>
  <si>
    <t xml:space="preserve">LASSY </t>
  </si>
  <si>
    <t xml:space="preserve">LE CHATELLIER </t>
  </si>
  <si>
    <t xml:space="preserve">LE CROUAIS </t>
  </si>
  <si>
    <t xml:space="preserve">LE FERRE </t>
  </si>
  <si>
    <t xml:space="preserve">LE LOROUX </t>
  </si>
  <si>
    <t xml:space="preserve">LE LOU DU LAC </t>
  </si>
  <si>
    <t xml:space="preserve">LE MINIHIC SUR RANCE </t>
  </si>
  <si>
    <t xml:space="preserve">LE PERTRE </t>
  </si>
  <si>
    <t xml:space="preserve">LE PETIT FOUGERAY </t>
  </si>
  <si>
    <t xml:space="preserve">LE RHEU </t>
  </si>
  <si>
    <t xml:space="preserve">LE SEL DE BRETAGNE </t>
  </si>
  <si>
    <t xml:space="preserve">LE THEIL DE BRETAGNE </t>
  </si>
  <si>
    <t xml:space="preserve">LE TIERCENT </t>
  </si>
  <si>
    <t xml:space="preserve">LE TRONCHET </t>
  </si>
  <si>
    <t xml:space="preserve">LE VERGER </t>
  </si>
  <si>
    <t xml:space="preserve">LE VIVIER SUR MER </t>
  </si>
  <si>
    <t xml:space="preserve">LECOUSSE </t>
  </si>
  <si>
    <t xml:space="preserve">LES BRULAIS </t>
  </si>
  <si>
    <t xml:space="preserve">LES IFFS </t>
  </si>
  <si>
    <t xml:space="preserve">LIEURON </t>
  </si>
  <si>
    <t xml:space="preserve">LIFFRE </t>
  </si>
  <si>
    <t xml:space="preserve">LILLEMER </t>
  </si>
  <si>
    <t xml:space="preserve">LIVRE SUR CHANGEON </t>
  </si>
  <si>
    <t xml:space="preserve">LOHEAC </t>
  </si>
  <si>
    <t xml:space="preserve">LONGAULNAY </t>
  </si>
  <si>
    <t xml:space="preserve">LOURMAIS </t>
  </si>
  <si>
    <t xml:space="preserve">LOUTEHEL </t>
  </si>
  <si>
    <t xml:space="preserve">LOUVIGNE DE BAIS </t>
  </si>
  <si>
    <t xml:space="preserve">LOUVIGNE DU DESERT </t>
  </si>
  <si>
    <t xml:space="preserve">LUITRE </t>
  </si>
  <si>
    <t xml:space="preserve">MARCILLE RAOUL </t>
  </si>
  <si>
    <t xml:space="preserve">MARCILLE ROBERT </t>
  </si>
  <si>
    <t xml:space="preserve">MARPIRE </t>
  </si>
  <si>
    <t xml:space="preserve">MARTIGNE FERCHAUD </t>
  </si>
  <si>
    <t xml:space="preserve">MAURE DE BRETAGNE </t>
  </si>
  <si>
    <t xml:space="preserve">MAXENT </t>
  </si>
  <si>
    <t xml:space="preserve">MECE </t>
  </si>
  <si>
    <t xml:space="preserve">MEDREAC </t>
  </si>
  <si>
    <t xml:space="preserve">MEILLAC </t>
  </si>
  <si>
    <t xml:space="preserve">MELESSE </t>
  </si>
  <si>
    <t xml:space="preserve">MELLE </t>
  </si>
  <si>
    <t xml:space="preserve">MERNEL </t>
  </si>
  <si>
    <t xml:space="preserve">MESSAC </t>
  </si>
  <si>
    <t xml:space="preserve">MEZIERES SUR COUESNON </t>
  </si>
  <si>
    <t xml:space="preserve">MINIAC MORVAN </t>
  </si>
  <si>
    <t xml:space="preserve">MINIAC SOUS BECHEREL </t>
  </si>
  <si>
    <t xml:space="preserve">MOIGNE </t>
  </si>
  <si>
    <t xml:space="preserve">MONDEVERT </t>
  </si>
  <si>
    <t xml:space="preserve">MONT DOL </t>
  </si>
  <si>
    <t xml:space="preserve">MONTAUBAN DE BRETAGNE </t>
  </si>
  <si>
    <t xml:space="preserve">MONTAUTOUR </t>
  </si>
  <si>
    <t xml:space="preserve">MONTERFIL </t>
  </si>
  <si>
    <t xml:space="preserve">MONTFORT SUR MEU </t>
  </si>
  <si>
    <t xml:space="preserve">MONTGERMONT </t>
  </si>
  <si>
    <t xml:space="preserve">MONTHAULT </t>
  </si>
  <si>
    <t xml:space="preserve">MONTOURS </t>
  </si>
  <si>
    <t xml:space="preserve">MONTREUIL DES LANDES </t>
  </si>
  <si>
    <t xml:space="preserve">MONTREUIL LE GAST </t>
  </si>
  <si>
    <t xml:space="preserve">MONTREUIL SOUS PEROUSE </t>
  </si>
  <si>
    <t xml:space="preserve">MONTREUIL SUR ILLE </t>
  </si>
  <si>
    <t xml:space="preserve">MORDELLES </t>
  </si>
  <si>
    <t xml:space="preserve">MOUAZE </t>
  </si>
  <si>
    <t xml:space="preserve">MOULINS </t>
  </si>
  <si>
    <t xml:space="preserve">MOUSSE </t>
  </si>
  <si>
    <t xml:space="preserve">MOUTIERS </t>
  </si>
  <si>
    <t xml:space="preserve">MUEL </t>
  </si>
  <si>
    <t xml:space="preserve">NOUVOITOU </t>
  </si>
  <si>
    <t xml:space="preserve">NOYAL SOUS BAZOUGES </t>
  </si>
  <si>
    <t xml:space="preserve">NOYAL SUR VILAINE </t>
  </si>
  <si>
    <t xml:space="preserve">ORGERES </t>
  </si>
  <si>
    <t xml:space="preserve">OSSE </t>
  </si>
  <si>
    <t xml:space="preserve">PACE </t>
  </si>
  <si>
    <t xml:space="preserve">PAIMPONT </t>
  </si>
  <si>
    <t xml:space="preserve">PANCE </t>
  </si>
  <si>
    <t xml:space="preserve">PARAME </t>
  </si>
  <si>
    <t xml:space="preserve">PARCE </t>
  </si>
  <si>
    <t xml:space="preserve">PARIGNE </t>
  </si>
  <si>
    <t xml:space="preserve">PARTHENAY DE BRETAGNE </t>
  </si>
  <si>
    <t xml:space="preserve">PIPRIAC </t>
  </si>
  <si>
    <t xml:space="preserve">PIRE SUR SEICHE </t>
  </si>
  <si>
    <t xml:space="preserve">PLECHATEL </t>
  </si>
  <si>
    <t xml:space="preserve">PLEINE FOUGERES </t>
  </si>
  <si>
    <t xml:space="preserve">PLELAN LE GRAND </t>
  </si>
  <si>
    <t xml:space="preserve">PLERGUER </t>
  </si>
  <si>
    <t xml:space="preserve">PLESDER </t>
  </si>
  <si>
    <t xml:space="preserve">PLEUGUENEUC </t>
  </si>
  <si>
    <t xml:space="preserve">PLEUMELEUC </t>
  </si>
  <si>
    <t xml:space="preserve">PLEURTUIT </t>
  </si>
  <si>
    <t xml:space="preserve">POCE LES BOIS </t>
  </si>
  <si>
    <t xml:space="preserve">POILLEY </t>
  </si>
  <si>
    <t xml:space="preserve">POLIGNE </t>
  </si>
  <si>
    <t xml:space="preserve">PONT PEAN </t>
  </si>
  <si>
    <t xml:space="preserve">PONT REAN </t>
  </si>
  <si>
    <t xml:space="preserve">PRINCE </t>
  </si>
  <si>
    <t xml:space="preserve">QUEBRIAC </t>
  </si>
  <si>
    <t xml:space="preserve">QUEDILLAC </t>
  </si>
  <si>
    <t xml:space="preserve">RANNEE </t>
  </si>
  <si>
    <t xml:space="preserve">REDON </t>
  </si>
  <si>
    <t xml:space="preserve">RENAC </t>
  </si>
  <si>
    <t xml:space="preserve">RENNES </t>
  </si>
  <si>
    <t xml:space="preserve">RETIERS </t>
  </si>
  <si>
    <t xml:space="preserve">RIMOU </t>
  </si>
  <si>
    <t xml:space="preserve">ROMAGNE </t>
  </si>
  <si>
    <t xml:space="preserve">ROMAZY </t>
  </si>
  <si>
    <t xml:space="preserve">ROMILLE </t>
  </si>
  <si>
    <t xml:space="preserve">ROTHENEUF </t>
  </si>
  <si>
    <t xml:space="preserve">ROZ LANDRIEUX </t>
  </si>
  <si>
    <t xml:space="preserve">ROZ SUR COUESNON </t>
  </si>
  <si>
    <t xml:space="preserve">SAINS </t>
  </si>
  <si>
    <t xml:space="preserve">SAULNIERES </t>
  </si>
  <si>
    <t xml:space="preserve">SENS DE BRETAGNE </t>
  </si>
  <si>
    <t xml:space="preserve">SERVON SUR VILAINE </t>
  </si>
  <si>
    <t xml:space="preserve">SIXT SUR AFF </t>
  </si>
  <si>
    <t xml:space="preserve">SOUGEAL </t>
  </si>
  <si>
    <t xml:space="preserve">ST ARMEL </t>
  </si>
  <si>
    <t xml:space="preserve">ST AUBIN D AUBIGNE </t>
  </si>
  <si>
    <t xml:space="preserve">ST AUBIN DES LANDES </t>
  </si>
  <si>
    <t xml:space="preserve">ST AUBIN DU CORMIER </t>
  </si>
  <si>
    <t xml:space="preserve">ST AUBIN DU PAVAIL </t>
  </si>
  <si>
    <t xml:space="preserve">ST BENOIT DES ONDES </t>
  </si>
  <si>
    <t xml:space="preserve">ST BRIAC SUR MER </t>
  </si>
  <si>
    <t xml:space="preserve">ST BRICE EN COGLES </t>
  </si>
  <si>
    <t xml:space="preserve">ST BRIEUC DES IFFS </t>
  </si>
  <si>
    <t xml:space="preserve">ST BROLADRE </t>
  </si>
  <si>
    <t xml:space="preserve">ST CHRISTOPHE DE VALAINS </t>
  </si>
  <si>
    <t xml:space="preserve">ST CHRISTOPHE DES BOIS </t>
  </si>
  <si>
    <t xml:space="preserve">ST COULOMB </t>
  </si>
  <si>
    <t xml:space="preserve">ST DIDIER </t>
  </si>
  <si>
    <t xml:space="preserve">ST DOMINEUC </t>
  </si>
  <si>
    <t xml:space="preserve">ST ERBLON </t>
  </si>
  <si>
    <t xml:space="preserve">ST ETIENNE EN COGLES </t>
  </si>
  <si>
    <t xml:space="preserve">ST GANTON </t>
  </si>
  <si>
    <t xml:space="preserve">ST GEORGES DE CHESNE </t>
  </si>
  <si>
    <t xml:space="preserve">ST GEORGES DE GREHAIGNE </t>
  </si>
  <si>
    <t xml:space="preserve">ST GEORGES REINTEMBAULT </t>
  </si>
  <si>
    <t xml:space="preserve">ST GERMAIN DU PINEL </t>
  </si>
  <si>
    <t xml:space="preserve">ST GERMAIN EN COGLES </t>
  </si>
  <si>
    <t xml:space="preserve">ST GERMAIN SUR ILLE </t>
  </si>
  <si>
    <t xml:space="preserve">ST GILLES </t>
  </si>
  <si>
    <t xml:space="preserve">ST GONDRAN </t>
  </si>
  <si>
    <t xml:space="preserve">ST GONLAY </t>
  </si>
  <si>
    <t xml:space="preserve">ST GREGOIRE </t>
  </si>
  <si>
    <t xml:space="preserve">ST GUINOUX </t>
  </si>
  <si>
    <t xml:space="preserve">ST HILAIRE DES LANDES </t>
  </si>
  <si>
    <t xml:space="preserve">ST JACQUES DE LA LANDE </t>
  </si>
  <si>
    <t xml:space="preserve">ST JEAN SUR COUESNON </t>
  </si>
  <si>
    <t xml:space="preserve">ST JEAN SUR VILAINE </t>
  </si>
  <si>
    <t xml:space="preserve">ST JOUAN DES GUERETS </t>
  </si>
  <si>
    <t xml:space="preserve">ST JUST </t>
  </si>
  <si>
    <t xml:space="preserve">ST LEGER DES PRES </t>
  </si>
  <si>
    <t xml:space="preserve">ST LUNAIRE </t>
  </si>
  <si>
    <t xml:space="preserve">ST M HERVE </t>
  </si>
  <si>
    <t xml:space="preserve">ST M HERVON </t>
  </si>
  <si>
    <t xml:space="preserve">ST MALO </t>
  </si>
  <si>
    <t xml:space="preserve">ST MALO DE PHILY </t>
  </si>
  <si>
    <t xml:space="preserve">ST MALON SUR MEL </t>
  </si>
  <si>
    <t xml:space="preserve">ST MARC LE BLANC </t>
  </si>
  <si>
    <t xml:space="preserve">ST MARC SUR COUESNON </t>
  </si>
  <si>
    <t xml:space="preserve">ST MARCAN </t>
  </si>
  <si>
    <t xml:space="preserve">ST MAUGAN </t>
  </si>
  <si>
    <t xml:space="preserve">ST MEDARD SUR ILLE </t>
  </si>
  <si>
    <t xml:space="preserve">ST MEEN LE GRAND </t>
  </si>
  <si>
    <t xml:space="preserve">ST MELAINE </t>
  </si>
  <si>
    <t xml:space="preserve">ST MELOIR DES ONDES </t>
  </si>
  <si>
    <t xml:space="preserve">ST ONEN LA CHAPELLE </t>
  </si>
  <si>
    <t xml:space="preserve">ST OUEN DES ALLEUX </t>
  </si>
  <si>
    <t xml:space="preserve">ST OUEN LA ROUERIE </t>
  </si>
  <si>
    <t xml:space="preserve">ST PERAN </t>
  </si>
  <si>
    <t xml:space="preserve">ST PERE </t>
  </si>
  <si>
    <t xml:space="preserve">ST PERN </t>
  </si>
  <si>
    <t xml:space="preserve">ST PIERRE DE PLESGUEN </t>
  </si>
  <si>
    <t xml:space="preserve">ST REMY DU PLEIN </t>
  </si>
  <si>
    <t xml:space="preserve">ST SAUVEUR DES LANDES </t>
  </si>
  <si>
    <t xml:space="preserve">ST SEGLIN </t>
  </si>
  <si>
    <t xml:space="preserve">ST SENOUX </t>
  </si>
  <si>
    <t xml:space="preserve">ST SERVAN SUR MER </t>
  </si>
  <si>
    <t xml:space="preserve">ST SULIAC </t>
  </si>
  <si>
    <t xml:space="preserve">ST SULPICE DES LANDES </t>
  </si>
  <si>
    <t xml:space="preserve">ST SULPICE LA FORET </t>
  </si>
  <si>
    <t xml:space="preserve">ST SYMPHORIEN </t>
  </si>
  <si>
    <t xml:space="preserve">ST THUAL </t>
  </si>
  <si>
    <t xml:space="preserve">ST THURIAL </t>
  </si>
  <si>
    <t xml:space="preserve">ST UNIAC </t>
  </si>
  <si>
    <t xml:space="preserve">STE ANNE SUR VILAINE </t>
  </si>
  <si>
    <t xml:space="preserve">STE COLOMBE </t>
  </si>
  <si>
    <t xml:space="preserve">STE MARIE </t>
  </si>
  <si>
    <t xml:space="preserve">TAILLIS </t>
  </si>
  <si>
    <t xml:space="preserve">TALENSAC </t>
  </si>
  <si>
    <t xml:space="preserve">TEILLAY </t>
  </si>
  <si>
    <t xml:space="preserve">THORIGNE FOUILLARD </t>
  </si>
  <si>
    <t xml:space="preserve">THOURIE </t>
  </si>
  <si>
    <t xml:space="preserve">TINTENIAC </t>
  </si>
  <si>
    <t xml:space="preserve">TORCE </t>
  </si>
  <si>
    <t xml:space="preserve">TRANS </t>
  </si>
  <si>
    <t xml:space="preserve">TREFFENDEL </t>
  </si>
  <si>
    <t xml:space="preserve">TREMBLAY </t>
  </si>
  <si>
    <t xml:space="preserve">TREMEHEUC </t>
  </si>
  <si>
    <t xml:space="preserve">TRESBOEUF </t>
  </si>
  <si>
    <t xml:space="preserve">TRESSE </t>
  </si>
  <si>
    <t xml:space="preserve">TREVERIEN </t>
  </si>
  <si>
    <t xml:space="preserve">TRIMER </t>
  </si>
  <si>
    <t xml:space="preserve">VAL D IZE </t>
  </si>
  <si>
    <t xml:space="preserve">VENDEL </t>
  </si>
  <si>
    <t xml:space="preserve">VERGEAL </t>
  </si>
  <si>
    <t xml:space="preserve">VERN SUR SEICHE </t>
  </si>
  <si>
    <t xml:space="preserve">VEZIN LE COQUET </t>
  </si>
  <si>
    <t xml:space="preserve">VIEUX BOURG </t>
  </si>
  <si>
    <t xml:space="preserve">VIEUX VIEL </t>
  </si>
  <si>
    <t xml:space="preserve">VIEUX VY SUR COUESNON </t>
  </si>
  <si>
    <t xml:space="preserve">VIGNOC </t>
  </si>
  <si>
    <t xml:space="preserve">VILDE LA MARINE </t>
  </si>
  <si>
    <t xml:space="preserve">VILLAMEE </t>
  </si>
  <si>
    <t xml:space="preserve">VISSEICHE </t>
  </si>
  <si>
    <t xml:space="preserve">VITRE </t>
  </si>
  <si>
    <t>Code Postal</t>
  </si>
  <si>
    <t xml:space="preserve">ACIGNE </t>
  </si>
  <si>
    <t>Distance (km)</t>
  </si>
  <si>
    <t>NOYAL CHATILLON SUR SEICHE</t>
  </si>
  <si>
    <t>CHATEAUNEUF D ILLE ET VILAINE</t>
  </si>
  <si>
    <t>Moyenne</t>
  </si>
  <si>
    <t>Nombre communes</t>
  </si>
  <si>
    <t>Distance Aller (km)</t>
  </si>
  <si>
    <t>Déplacement</t>
  </si>
  <si>
    <t>Prix/Heure</t>
  </si>
  <si>
    <t>Nombre d'élèves</t>
  </si>
  <si>
    <t>Nombre d'heures</t>
  </si>
  <si>
    <t>Frais de déplacement</t>
  </si>
  <si>
    <t>Montant total (€)</t>
  </si>
  <si>
    <t>Montant pour le soutien (€)</t>
  </si>
  <si>
    <t>Montant par élève</t>
  </si>
  <si>
    <t>Devis par séance</t>
  </si>
  <si>
    <t>Distance A/R approximative (km)</t>
  </si>
  <si>
    <t>Montant par élève et par heure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</si>
</sst>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#,##0.00\ &quot;€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33" borderId="0" xfId="0" applyFill="1" applyAlignment="1">
      <alignment/>
    </xf>
    <xf numFmtId="8" fontId="0" fillId="0" borderId="0" xfId="0" applyNumberFormat="1" applyAlignment="1">
      <alignment/>
    </xf>
    <xf numFmtId="0" fontId="34" fillId="34" borderId="10" xfId="0" applyFont="1" applyFill="1" applyBorder="1" applyAlignment="1">
      <alignment horizontal="center"/>
    </xf>
    <xf numFmtId="0" fontId="34" fillId="34" borderId="11" xfId="0" applyFont="1" applyFill="1" applyBorder="1" applyAlignment="1">
      <alignment horizontal="center"/>
    </xf>
    <xf numFmtId="0" fontId="34" fillId="34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4" fillId="34" borderId="16" xfId="0" applyFont="1" applyFill="1" applyBorder="1" applyAlignment="1">
      <alignment horizontal="center"/>
    </xf>
    <xf numFmtId="0" fontId="34" fillId="34" borderId="0" xfId="0" applyFont="1" applyFill="1" applyBorder="1" applyAlignment="1">
      <alignment horizontal="center"/>
    </xf>
    <xf numFmtId="0" fontId="34" fillId="34" borderId="17" xfId="0" applyFont="1" applyFill="1" applyBorder="1" applyAlignment="1">
      <alignment horizontal="center"/>
    </xf>
    <xf numFmtId="165" fontId="34" fillId="34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Border="1" applyAlignment="1">
      <alignment horizontal="center"/>
    </xf>
    <xf numFmtId="165" fontId="34" fillId="0" borderId="17" xfId="0" applyNumberFormat="1" applyFont="1" applyBorder="1" applyAlignment="1">
      <alignment horizontal="center"/>
    </xf>
    <xf numFmtId="165" fontId="34" fillId="0" borderId="12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6" fillId="34" borderId="11" xfId="0" applyFont="1" applyFill="1" applyBorder="1" applyAlignment="1">
      <alignment horizontal="center"/>
    </xf>
    <xf numFmtId="0" fontId="36" fillId="34" borderId="12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8"/>
  <sheetViews>
    <sheetView tabSelected="1" zoomScale="175" zoomScaleNormal="175" zoomScalePageLayoutView="0" workbookViewId="0" topLeftCell="A1">
      <selection activeCell="C3" sqref="C3"/>
    </sheetView>
  </sheetViews>
  <sheetFormatPr defaultColWidth="11.421875" defaultRowHeight="15"/>
  <cols>
    <col min="2" max="2" width="16.7109375" style="0" bestFit="1" customWidth="1"/>
    <col min="3" max="3" width="6.28125" style="0" bestFit="1" customWidth="1"/>
    <col min="4" max="4" width="30.57421875" style="0" bestFit="1" customWidth="1"/>
    <col min="5" max="5" width="31.28125" style="0" bestFit="1" customWidth="1"/>
  </cols>
  <sheetData>
    <row r="1" ht="15.75" thickBot="1"/>
    <row r="2" spans="2:5" ht="21.75" thickBot="1">
      <c r="B2" s="17" t="s">
        <v>383</v>
      </c>
      <c r="C2" s="18"/>
      <c r="D2" s="18"/>
      <c r="E2" s="19"/>
    </row>
    <row r="3" spans="2:5" ht="15.75" thickBot="1">
      <c r="B3" s="9" t="s">
        <v>377</v>
      </c>
      <c r="C3" s="6"/>
      <c r="D3" s="10" t="s">
        <v>381</v>
      </c>
      <c r="E3" s="15">
        <f>IF(ISNA(VLOOKUP(C3,tarif,3,0)*C4),"",VLOOKUP(C3,tarif,3,0)*C4)</f>
      </c>
    </row>
    <row r="4" spans="2:5" ht="15.75" thickBot="1">
      <c r="B4" s="9" t="s">
        <v>378</v>
      </c>
      <c r="C4" s="7"/>
      <c r="D4" s="10" t="s">
        <v>384</v>
      </c>
      <c r="E4" s="11" t="s">
        <v>379</v>
      </c>
    </row>
    <row r="5" spans="2:5" ht="15.75" thickBot="1">
      <c r="B5" s="9" t="s">
        <v>2</v>
      </c>
      <c r="C5" s="8"/>
      <c r="D5" s="14">
        <f>IF(ISNA(ROUND(VLOOKUP(C5,deplacement,3,0),0)),"",ROUND(VLOOKUP(C5,deplacement,3,0),0))</f>
      </c>
      <c r="E5" s="15">
        <f>IF(ISNA(VLOOKUP(C5,deplacement,4,0)),"",VLOOKUP(C5,deplacement,4,0))</f>
      </c>
    </row>
    <row r="6" spans="2:5" ht="15.75" thickBot="1">
      <c r="B6" s="3" t="s">
        <v>380</v>
      </c>
      <c r="C6" s="4"/>
      <c r="D6" s="5"/>
      <c r="E6" s="12">
        <f>IF(E5="Me demander","Me demander",IF(E5="","",E3+E5))</f>
      </c>
    </row>
    <row r="7" spans="2:5" ht="15.75" thickBot="1">
      <c r="B7" s="13"/>
      <c r="C7" s="13"/>
      <c r="D7" s="3" t="s">
        <v>385</v>
      </c>
      <c r="E7" s="16">
        <f>IF(OR(C3="",E5="Supérieur à 100km: Me demander"),"",E6/(C3*C4))</f>
      </c>
    </row>
    <row r="8" spans="2:5" ht="15.75" thickBot="1">
      <c r="B8" s="13"/>
      <c r="C8" s="13"/>
      <c r="D8" s="3" t="s">
        <v>382</v>
      </c>
      <c r="E8" s="16">
        <f>IF(E7="","",E6/C3)</f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1"/>
  <sheetViews>
    <sheetView zoomScalePageLayoutView="0" workbookViewId="0" topLeftCell="A1">
      <selection activeCell="M4" sqref="M4"/>
    </sheetView>
  </sheetViews>
  <sheetFormatPr defaultColWidth="11.421875" defaultRowHeight="15"/>
  <cols>
    <col min="1" max="1" width="6.7109375" style="0" bestFit="1" customWidth="1"/>
    <col min="2" max="2" width="16.57421875" style="0" bestFit="1" customWidth="1"/>
    <col min="3" max="3" width="10.7109375" style="0" bestFit="1" customWidth="1"/>
    <col min="4" max="4" width="16.57421875" style="0" customWidth="1"/>
    <col min="6" max="6" width="29.7109375" style="0" bestFit="1" customWidth="1"/>
    <col min="7" max="7" width="13.140625" style="0" bestFit="1" customWidth="1"/>
    <col min="8" max="8" width="12.00390625" style="0" bestFit="1" customWidth="1"/>
    <col min="9" max="10" width="14.421875" style="0" bestFit="1" customWidth="1"/>
    <col min="11" max="11" width="18.57421875" style="0" bestFit="1" customWidth="1"/>
    <col min="12" max="12" width="18.00390625" style="0" bestFit="1" customWidth="1"/>
    <col min="13" max="13" width="31.140625" style="0" bestFit="1" customWidth="1"/>
    <col min="14" max="14" width="18.00390625" style="0" bestFit="1" customWidth="1"/>
    <col min="15" max="15" width="24.421875" style="0" bestFit="1" customWidth="1"/>
  </cols>
  <sheetData>
    <row r="1" spans="1:13" ht="15">
      <c r="A1" t="s">
        <v>0</v>
      </c>
      <c r="B1" t="s">
        <v>1</v>
      </c>
      <c r="C1" t="s">
        <v>376</v>
      </c>
      <c r="E1" t="s">
        <v>367</v>
      </c>
      <c r="F1" t="s">
        <v>3</v>
      </c>
      <c r="G1" t="s">
        <v>369</v>
      </c>
      <c r="H1" t="s">
        <v>372</v>
      </c>
      <c r="J1" t="s">
        <v>367</v>
      </c>
      <c r="K1" t="s">
        <v>373</v>
      </c>
      <c r="L1" t="s">
        <v>374</v>
      </c>
      <c r="M1" t="s">
        <v>375</v>
      </c>
    </row>
    <row r="2" spans="1:15" ht="15">
      <c r="A2">
        <v>1</v>
      </c>
      <c r="B2">
        <v>18</v>
      </c>
      <c r="C2">
        <f>A2*B2</f>
        <v>18</v>
      </c>
      <c r="E2" s="1">
        <v>35000</v>
      </c>
      <c r="F2" s="1" t="s">
        <v>252</v>
      </c>
      <c r="G2" s="1">
        <v>4</v>
      </c>
      <c r="H2">
        <f>AVERAGE(G2)</f>
        <v>4</v>
      </c>
      <c r="J2" s="1">
        <v>35000</v>
      </c>
      <c r="K2" s="1">
        <f aca="true" t="shared" si="0" ref="K2:K33">COUNTIF($E$2:$E$371,J2)</f>
        <v>1</v>
      </c>
      <c r="L2">
        <f>VLOOKUP(J2,E2:H371,4,0)*2</f>
        <v>8</v>
      </c>
      <c r="M2">
        <f aca="true" t="shared" si="1" ref="M2:M33">IF(AND(L2&gt;0,L2&lt;=20),0,IF(AND(L2&gt;20,L2&lt;=40),2,IF(AND(L2&gt;40,L2&lt;=60),5,IF(AND(L2&gt;60,L2&lt;=80),10,IF(AND(L2&gt;80,L2&lt;=100),18,"Supérieur à 100km: Me demander")))))</f>
        <v>0</v>
      </c>
      <c r="O2" s="2"/>
    </row>
    <row r="3" spans="1:15" ht="15">
      <c r="A3">
        <v>2</v>
      </c>
      <c r="B3">
        <v>15</v>
      </c>
      <c r="C3">
        <f aca="true" t="shared" si="2" ref="C3:C16">A3*B3</f>
        <v>30</v>
      </c>
      <c r="E3">
        <v>35111</v>
      </c>
      <c r="F3" t="s">
        <v>131</v>
      </c>
      <c r="G3">
        <v>69</v>
      </c>
      <c r="H3">
        <f>AVERAGE(G3:G4)</f>
        <v>68</v>
      </c>
      <c r="J3">
        <v>35111</v>
      </c>
      <c r="K3">
        <f t="shared" si="0"/>
        <v>2</v>
      </c>
      <c r="L3">
        <f aca="true" t="shared" si="3" ref="L3:L66">VLOOKUP(J3,E3:H372,4,0)*2</f>
        <v>136</v>
      </c>
      <c r="M3" t="str">
        <f t="shared" si="1"/>
        <v>Supérieur à 100km: Me demander</v>
      </c>
      <c r="O3" s="2"/>
    </row>
    <row r="4" spans="1:15" ht="15">
      <c r="A4">
        <v>3</v>
      </c>
      <c r="B4">
        <v>13</v>
      </c>
      <c r="C4">
        <f t="shared" si="2"/>
        <v>39</v>
      </c>
      <c r="E4">
        <v>35111</v>
      </c>
      <c r="F4" t="s">
        <v>174</v>
      </c>
      <c r="G4">
        <v>67</v>
      </c>
      <c r="J4" s="1">
        <v>35113</v>
      </c>
      <c r="K4" s="1">
        <f t="shared" si="0"/>
        <v>2</v>
      </c>
      <c r="L4">
        <f t="shared" si="3"/>
        <v>57</v>
      </c>
      <c r="M4">
        <f t="shared" si="1"/>
        <v>5</v>
      </c>
      <c r="O4" s="2"/>
    </row>
    <row r="5" spans="1:15" ht="15">
      <c r="A5">
        <v>4</v>
      </c>
      <c r="B5">
        <v>11</v>
      </c>
      <c r="C5">
        <f t="shared" si="2"/>
        <v>44</v>
      </c>
      <c r="E5" s="1">
        <v>35113</v>
      </c>
      <c r="F5" s="1" t="s">
        <v>59</v>
      </c>
      <c r="G5" s="1">
        <v>30</v>
      </c>
      <c r="H5">
        <f>AVERAGE(G5:G6)</f>
        <v>28.5</v>
      </c>
      <c r="J5">
        <v>35114</v>
      </c>
      <c r="K5">
        <f t="shared" si="0"/>
        <v>1</v>
      </c>
      <c r="L5">
        <f t="shared" si="3"/>
        <v>142</v>
      </c>
      <c r="M5" t="str">
        <f t="shared" si="1"/>
        <v>Supérieur à 100km: Me demander</v>
      </c>
      <c r="O5" s="2"/>
    </row>
    <row r="6" spans="1:15" ht="15">
      <c r="A6">
        <v>5</v>
      </c>
      <c r="B6">
        <v>10</v>
      </c>
      <c r="C6">
        <f t="shared" si="2"/>
        <v>50</v>
      </c>
      <c r="E6" s="1">
        <v>35113</v>
      </c>
      <c r="F6" s="1" t="s">
        <v>79</v>
      </c>
      <c r="G6" s="1">
        <v>27</v>
      </c>
      <c r="J6" s="1">
        <v>35120</v>
      </c>
      <c r="K6" s="1">
        <f t="shared" si="0"/>
        <v>13</v>
      </c>
      <c r="L6">
        <f t="shared" si="3"/>
        <v>140</v>
      </c>
      <c r="M6" t="str">
        <f t="shared" si="1"/>
        <v>Supérieur à 100km: Me demander</v>
      </c>
      <c r="O6" s="2"/>
    </row>
    <row r="7" spans="1:15" ht="15">
      <c r="A7">
        <v>6</v>
      </c>
      <c r="B7">
        <v>10</v>
      </c>
      <c r="C7">
        <f t="shared" si="2"/>
        <v>60</v>
      </c>
      <c r="E7">
        <v>35114</v>
      </c>
      <c r="F7" t="s">
        <v>272</v>
      </c>
      <c r="G7">
        <v>71</v>
      </c>
      <c r="H7">
        <f>AVERAGE(G7)</f>
        <v>71</v>
      </c>
      <c r="J7">
        <v>35130</v>
      </c>
      <c r="K7">
        <f t="shared" si="0"/>
        <v>9</v>
      </c>
      <c r="L7">
        <f t="shared" si="3"/>
        <v>105.77777777777777</v>
      </c>
      <c r="M7" t="str">
        <f t="shared" si="1"/>
        <v>Supérieur à 100km: Me demander</v>
      </c>
      <c r="O7" s="2"/>
    </row>
    <row r="8" spans="1:15" ht="15">
      <c r="A8">
        <v>7</v>
      </c>
      <c r="B8">
        <v>10</v>
      </c>
      <c r="C8">
        <f t="shared" si="2"/>
        <v>70</v>
      </c>
      <c r="E8" s="1">
        <v>35120</v>
      </c>
      <c r="F8" s="1" t="s">
        <v>11</v>
      </c>
      <c r="G8" s="1">
        <v>71</v>
      </c>
      <c r="H8">
        <f>AVERAGE(G8:G20)</f>
        <v>70</v>
      </c>
      <c r="J8" s="1">
        <v>35131</v>
      </c>
      <c r="K8" s="1">
        <f t="shared" si="0"/>
        <v>2</v>
      </c>
      <c r="L8">
        <f t="shared" si="3"/>
        <v>41</v>
      </c>
      <c r="M8">
        <f t="shared" si="1"/>
        <v>5</v>
      </c>
      <c r="O8" s="2"/>
    </row>
    <row r="9" spans="1:15" ht="15">
      <c r="A9">
        <v>8</v>
      </c>
      <c r="B9">
        <v>10</v>
      </c>
      <c r="C9">
        <f t="shared" si="2"/>
        <v>80</v>
      </c>
      <c r="E9" s="1">
        <v>35120</v>
      </c>
      <c r="F9" s="1" t="s">
        <v>12</v>
      </c>
      <c r="G9" s="1">
        <v>75</v>
      </c>
      <c r="J9">
        <v>35132</v>
      </c>
      <c r="K9">
        <f t="shared" si="0"/>
        <v>1</v>
      </c>
      <c r="L9">
        <f t="shared" si="3"/>
        <v>34</v>
      </c>
      <c r="M9">
        <f t="shared" si="1"/>
        <v>2</v>
      </c>
      <c r="O9" s="2"/>
    </row>
    <row r="10" spans="1:15" ht="15">
      <c r="A10">
        <v>9</v>
      </c>
      <c r="B10">
        <v>10</v>
      </c>
      <c r="C10">
        <f t="shared" si="2"/>
        <v>90</v>
      </c>
      <c r="E10" s="1">
        <v>35120</v>
      </c>
      <c r="F10" s="1" t="s">
        <v>41</v>
      </c>
      <c r="G10" s="1">
        <v>49</v>
      </c>
      <c r="J10" s="1">
        <v>35133</v>
      </c>
      <c r="K10" s="1">
        <f t="shared" si="0"/>
        <v>16</v>
      </c>
      <c r="L10">
        <f t="shared" si="3"/>
        <v>99.875</v>
      </c>
      <c r="M10">
        <f t="shared" si="1"/>
        <v>18</v>
      </c>
      <c r="O10" s="2"/>
    </row>
    <row r="11" spans="1:15" ht="15">
      <c r="A11">
        <v>10</v>
      </c>
      <c r="B11">
        <v>10</v>
      </c>
      <c r="C11">
        <f t="shared" si="2"/>
        <v>100</v>
      </c>
      <c r="E11" s="1">
        <v>35120</v>
      </c>
      <c r="F11" s="1" t="s">
        <v>63</v>
      </c>
      <c r="G11" s="1">
        <v>80</v>
      </c>
      <c r="J11">
        <v>35134</v>
      </c>
      <c r="K11">
        <f t="shared" si="0"/>
        <v>3</v>
      </c>
      <c r="L11">
        <f t="shared" si="3"/>
        <v>81.33333333333333</v>
      </c>
      <c r="M11">
        <f t="shared" si="1"/>
        <v>18</v>
      </c>
      <c r="O11" s="2"/>
    </row>
    <row r="12" spans="1:15" ht="15">
      <c r="A12">
        <v>11</v>
      </c>
      <c r="B12">
        <v>10</v>
      </c>
      <c r="C12">
        <f t="shared" si="2"/>
        <v>110</v>
      </c>
      <c r="E12" s="1">
        <v>35120</v>
      </c>
      <c r="F12" s="1" t="s">
        <v>78</v>
      </c>
      <c r="G12" s="1">
        <v>71</v>
      </c>
      <c r="J12" s="1">
        <v>35135</v>
      </c>
      <c r="K12" s="1">
        <f t="shared" si="0"/>
        <v>1</v>
      </c>
      <c r="L12">
        <f t="shared" si="3"/>
        <v>16</v>
      </c>
      <c r="M12">
        <f t="shared" si="1"/>
        <v>0</v>
      </c>
      <c r="O12" s="2"/>
    </row>
    <row r="13" spans="1:15" ht="15">
      <c r="A13">
        <v>12</v>
      </c>
      <c r="B13">
        <v>10</v>
      </c>
      <c r="C13">
        <f t="shared" si="2"/>
        <v>120</v>
      </c>
      <c r="E13" s="1">
        <v>35120</v>
      </c>
      <c r="F13" s="1" t="s">
        <v>86</v>
      </c>
      <c r="G13" s="1">
        <v>64</v>
      </c>
      <c r="J13">
        <v>35136</v>
      </c>
      <c r="K13">
        <f t="shared" si="0"/>
        <v>1</v>
      </c>
      <c r="L13">
        <f t="shared" si="3"/>
        <v>36</v>
      </c>
      <c r="M13">
        <f t="shared" si="1"/>
        <v>2</v>
      </c>
      <c r="O13" s="2"/>
    </row>
    <row r="14" spans="1:15" ht="15">
      <c r="A14">
        <v>13</v>
      </c>
      <c r="B14">
        <v>10</v>
      </c>
      <c r="C14">
        <f t="shared" si="2"/>
        <v>130</v>
      </c>
      <c r="E14" s="1">
        <v>35120</v>
      </c>
      <c r="F14" s="1" t="s">
        <v>108</v>
      </c>
      <c r="G14" s="1">
        <v>74</v>
      </c>
      <c r="J14" s="1">
        <v>35137</v>
      </c>
      <c r="K14" s="1">
        <f t="shared" si="0"/>
        <v>3</v>
      </c>
      <c r="L14">
        <f t="shared" si="3"/>
        <v>62.666666666666664</v>
      </c>
      <c r="M14">
        <f t="shared" si="1"/>
        <v>10</v>
      </c>
      <c r="O14" s="2"/>
    </row>
    <row r="15" spans="1:15" ht="15">
      <c r="A15">
        <v>14</v>
      </c>
      <c r="B15">
        <v>10</v>
      </c>
      <c r="C15">
        <f t="shared" si="2"/>
        <v>140</v>
      </c>
      <c r="E15" s="1">
        <v>35120</v>
      </c>
      <c r="F15" s="1" t="s">
        <v>118</v>
      </c>
      <c r="G15" s="1">
        <v>54</v>
      </c>
      <c r="J15">
        <v>35140</v>
      </c>
      <c r="K15">
        <f t="shared" si="0"/>
        <v>11</v>
      </c>
      <c r="L15">
        <f t="shared" si="3"/>
        <v>63.81818181818182</v>
      </c>
      <c r="M15">
        <f t="shared" si="1"/>
        <v>10</v>
      </c>
      <c r="O15" s="2"/>
    </row>
    <row r="16" spans="1:15" ht="15">
      <c r="A16">
        <v>15</v>
      </c>
      <c r="B16">
        <v>10</v>
      </c>
      <c r="C16">
        <f t="shared" si="2"/>
        <v>150</v>
      </c>
      <c r="E16" s="1">
        <v>35120</v>
      </c>
      <c r="F16" s="1" t="s">
        <v>201</v>
      </c>
      <c r="G16" s="1">
        <v>73</v>
      </c>
      <c r="J16" s="1">
        <v>35150</v>
      </c>
      <c r="K16" s="1">
        <f t="shared" si="0"/>
        <v>8</v>
      </c>
      <c r="L16">
        <f t="shared" si="3"/>
        <v>57</v>
      </c>
      <c r="M16">
        <f t="shared" si="1"/>
        <v>5</v>
      </c>
      <c r="O16" s="2"/>
    </row>
    <row r="17" spans="5:15" ht="15">
      <c r="E17" s="1">
        <v>35120</v>
      </c>
      <c r="F17" s="1" t="s">
        <v>259</v>
      </c>
      <c r="G17" s="1">
        <v>66</v>
      </c>
      <c r="J17">
        <v>35160</v>
      </c>
      <c r="K17">
        <f t="shared" si="0"/>
        <v>5</v>
      </c>
      <c r="L17">
        <f t="shared" si="3"/>
        <v>64.8</v>
      </c>
      <c r="M17">
        <f t="shared" si="1"/>
        <v>10</v>
      </c>
      <c r="O17" s="2"/>
    </row>
    <row r="18" spans="5:15" ht="15">
      <c r="E18" s="1">
        <v>35120</v>
      </c>
      <c r="F18" s="1" t="s">
        <v>276</v>
      </c>
      <c r="G18" s="1">
        <v>80</v>
      </c>
      <c r="J18" s="1">
        <v>35170</v>
      </c>
      <c r="K18" s="1">
        <f t="shared" si="0"/>
        <v>2</v>
      </c>
      <c r="L18">
        <f t="shared" si="3"/>
        <v>47</v>
      </c>
      <c r="M18">
        <f t="shared" si="1"/>
        <v>5</v>
      </c>
      <c r="O18" s="2"/>
    </row>
    <row r="19" spans="5:15" ht="15">
      <c r="E19" s="1">
        <v>35120</v>
      </c>
      <c r="F19" s="1" t="s">
        <v>311</v>
      </c>
      <c r="G19" s="1">
        <v>82</v>
      </c>
      <c r="J19">
        <v>35190</v>
      </c>
      <c r="K19">
        <f t="shared" si="0"/>
        <v>13</v>
      </c>
      <c r="L19">
        <f t="shared" si="3"/>
        <v>78.76923076923077</v>
      </c>
      <c r="M19">
        <f t="shared" si="1"/>
        <v>10</v>
      </c>
      <c r="O19" s="2"/>
    </row>
    <row r="20" spans="5:15" ht="15">
      <c r="E20" s="1">
        <v>35120</v>
      </c>
      <c r="F20" s="1" t="s">
        <v>363</v>
      </c>
      <c r="G20" s="1">
        <v>71</v>
      </c>
      <c r="J20" s="1">
        <v>35200</v>
      </c>
      <c r="K20" s="1">
        <f t="shared" si="0"/>
        <v>1</v>
      </c>
      <c r="L20">
        <f t="shared" si="3"/>
        <v>20</v>
      </c>
      <c r="M20">
        <f t="shared" si="1"/>
        <v>0</v>
      </c>
      <c r="O20" s="2"/>
    </row>
    <row r="21" spans="5:15" ht="15">
      <c r="E21">
        <v>35130</v>
      </c>
      <c r="F21" t="s">
        <v>7</v>
      </c>
      <c r="G21">
        <v>46</v>
      </c>
      <c r="H21">
        <f>AVERAGE(G21:G29)</f>
        <v>52.888888888888886</v>
      </c>
      <c r="J21">
        <v>35210</v>
      </c>
      <c r="K21">
        <f t="shared" si="0"/>
        <v>8</v>
      </c>
      <c r="L21">
        <f t="shared" si="3"/>
        <v>92.75</v>
      </c>
      <c r="M21">
        <f t="shared" si="1"/>
        <v>18</v>
      </c>
      <c r="O21" s="2"/>
    </row>
    <row r="22" spans="5:15" ht="15">
      <c r="E22">
        <v>35130</v>
      </c>
      <c r="F22" t="s">
        <v>10</v>
      </c>
      <c r="G22">
        <v>52</v>
      </c>
      <c r="J22" s="1">
        <v>35220</v>
      </c>
      <c r="K22" s="1">
        <f t="shared" si="0"/>
        <v>6</v>
      </c>
      <c r="L22">
        <f t="shared" si="3"/>
        <v>51.666666666666664</v>
      </c>
      <c r="M22">
        <f t="shared" si="1"/>
        <v>5</v>
      </c>
      <c r="O22" s="2"/>
    </row>
    <row r="23" spans="5:15" ht="15">
      <c r="E23">
        <v>35130</v>
      </c>
      <c r="F23" t="s">
        <v>84</v>
      </c>
      <c r="G23">
        <v>60</v>
      </c>
      <c r="J23">
        <v>35230</v>
      </c>
      <c r="K23">
        <f t="shared" si="0"/>
        <v>5</v>
      </c>
      <c r="L23">
        <f t="shared" si="3"/>
        <v>40</v>
      </c>
      <c r="M23">
        <f t="shared" si="1"/>
        <v>2</v>
      </c>
      <c r="O23" s="2"/>
    </row>
    <row r="24" spans="5:15" ht="15">
      <c r="E24">
        <v>35130</v>
      </c>
      <c r="F24" t="s">
        <v>133</v>
      </c>
      <c r="G24">
        <v>55</v>
      </c>
      <c r="J24" s="1">
        <v>35235</v>
      </c>
      <c r="K24" s="1">
        <f t="shared" si="0"/>
        <v>1</v>
      </c>
      <c r="L24">
        <f t="shared" si="3"/>
        <v>14</v>
      </c>
      <c r="M24">
        <f t="shared" si="1"/>
        <v>0</v>
      </c>
      <c r="O24" s="2"/>
    </row>
    <row r="25" spans="5:15" ht="15">
      <c r="E25">
        <v>35130</v>
      </c>
      <c r="F25" t="s">
        <v>140</v>
      </c>
      <c r="G25">
        <v>55</v>
      </c>
      <c r="J25">
        <v>35240</v>
      </c>
      <c r="K25">
        <f t="shared" si="0"/>
        <v>3</v>
      </c>
      <c r="L25">
        <f t="shared" si="3"/>
        <v>79.33333333333333</v>
      </c>
      <c r="M25">
        <f t="shared" si="1"/>
        <v>10</v>
      </c>
      <c r="O25" s="2"/>
    </row>
    <row r="26" spans="5:15" ht="15">
      <c r="E26">
        <v>35130</v>
      </c>
      <c r="F26" t="s">
        <v>216</v>
      </c>
      <c r="G26">
        <v>59</v>
      </c>
      <c r="J26" s="1">
        <v>35250</v>
      </c>
      <c r="K26" s="1">
        <f t="shared" si="0"/>
        <v>9</v>
      </c>
      <c r="L26">
        <f t="shared" si="3"/>
        <v>36.22222222222222</v>
      </c>
      <c r="M26">
        <f t="shared" si="1"/>
        <v>2</v>
      </c>
      <c r="O26" s="2"/>
    </row>
    <row r="27" spans="5:15" ht="15">
      <c r="E27">
        <v>35130</v>
      </c>
      <c r="F27" t="s">
        <v>217</v>
      </c>
      <c r="G27">
        <v>51</v>
      </c>
      <c r="J27">
        <v>35260</v>
      </c>
      <c r="K27">
        <f t="shared" si="0"/>
        <v>1</v>
      </c>
      <c r="L27">
        <f t="shared" si="3"/>
        <v>152</v>
      </c>
      <c r="M27" t="str">
        <f t="shared" si="1"/>
        <v>Supérieur à 100km: Me demander</v>
      </c>
      <c r="O27" s="2"/>
    </row>
    <row r="28" spans="5:15" ht="15">
      <c r="E28">
        <v>35130</v>
      </c>
      <c r="F28" t="s">
        <v>249</v>
      </c>
      <c r="G28">
        <v>56</v>
      </c>
      <c r="J28" s="1">
        <v>35270</v>
      </c>
      <c r="K28" s="1">
        <f t="shared" si="0"/>
        <v>8</v>
      </c>
      <c r="L28">
        <f t="shared" si="3"/>
        <v>93.25</v>
      </c>
      <c r="M28">
        <f t="shared" si="1"/>
        <v>18</v>
      </c>
      <c r="O28" s="2"/>
    </row>
    <row r="29" spans="5:15" ht="15">
      <c r="E29">
        <v>35130</v>
      </c>
      <c r="F29" t="s">
        <v>365</v>
      </c>
      <c r="G29">
        <v>42</v>
      </c>
      <c r="J29">
        <v>35290</v>
      </c>
      <c r="K29">
        <f t="shared" si="0"/>
        <v>6</v>
      </c>
      <c r="L29">
        <f t="shared" si="3"/>
        <v>103</v>
      </c>
      <c r="M29" t="str">
        <f t="shared" si="1"/>
        <v>Supérieur à 100km: Me demander</v>
      </c>
      <c r="O29" s="2"/>
    </row>
    <row r="30" spans="5:15" ht="15">
      <c r="E30" s="1">
        <v>35131</v>
      </c>
      <c r="F30" s="1" t="s">
        <v>53</v>
      </c>
      <c r="G30" s="1">
        <v>21</v>
      </c>
      <c r="H30">
        <f>AVERAGE(G30:G31)</f>
        <v>20.5</v>
      </c>
      <c r="J30" s="1">
        <v>35300</v>
      </c>
      <c r="K30" s="1">
        <f t="shared" si="0"/>
        <v>1</v>
      </c>
      <c r="L30">
        <f t="shared" si="3"/>
        <v>92</v>
      </c>
      <c r="M30">
        <f t="shared" si="1"/>
        <v>18</v>
      </c>
      <c r="O30" s="2"/>
    </row>
    <row r="31" spans="5:15" ht="15">
      <c r="E31" s="1">
        <v>35131</v>
      </c>
      <c r="F31" s="1" t="s">
        <v>244</v>
      </c>
      <c r="G31" s="1">
        <v>20</v>
      </c>
      <c r="J31">
        <v>35310</v>
      </c>
      <c r="K31">
        <f t="shared" si="0"/>
        <v>5</v>
      </c>
      <c r="L31">
        <f t="shared" si="3"/>
        <v>54</v>
      </c>
      <c r="M31">
        <f t="shared" si="1"/>
        <v>5</v>
      </c>
      <c r="O31" s="2"/>
    </row>
    <row r="32" spans="5:15" ht="15">
      <c r="E32">
        <v>35132</v>
      </c>
      <c r="F32" t="s">
        <v>358</v>
      </c>
      <c r="G32">
        <v>17</v>
      </c>
      <c r="H32">
        <f>AVERAGE(G32)</f>
        <v>17</v>
      </c>
      <c r="J32" s="1">
        <v>35320</v>
      </c>
      <c r="K32" s="1">
        <f t="shared" si="0"/>
        <v>10</v>
      </c>
      <c r="L32">
        <f t="shared" si="3"/>
        <v>71.6</v>
      </c>
      <c r="M32">
        <f t="shared" si="1"/>
        <v>10</v>
      </c>
      <c r="O32" s="2"/>
    </row>
    <row r="33" spans="5:15" ht="15">
      <c r="E33" s="1">
        <v>35133</v>
      </c>
      <c r="F33" s="1" t="s">
        <v>21</v>
      </c>
      <c r="G33" s="1">
        <v>49</v>
      </c>
      <c r="H33">
        <f>AVERAGE(G33:G48)</f>
        <v>49.9375</v>
      </c>
      <c r="J33">
        <v>35330</v>
      </c>
      <c r="K33">
        <f t="shared" si="0"/>
        <v>9</v>
      </c>
      <c r="L33">
        <f t="shared" si="3"/>
        <v>100.66666666666667</v>
      </c>
      <c r="M33" t="str">
        <f t="shared" si="1"/>
        <v>Supérieur à 100km: Me demander</v>
      </c>
      <c r="O33" s="2"/>
    </row>
    <row r="34" spans="5:15" ht="15">
      <c r="E34" s="1">
        <v>35133</v>
      </c>
      <c r="F34" s="1" t="s">
        <v>25</v>
      </c>
      <c r="G34" s="1">
        <v>51</v>
      </c>
      <c r="J34" s="1">
        <v>35340</v>
      </c>
      <c r="K34" s="1">
        <f aca="true" t="shared" si="4" ref="K34:K65">COUNTIF($E$2:$E$371,J34)</f>
        <v>3</v>
      </c>
      <c r="L34">
        <f t="shared" si="3"/>
        <v>40</v>
      </c>
      <c r="M34">
        <f aca="true" t="shared" si="5" ref="M34:M65">IF(AND(L34&gt;0,L34&lt;=20),0,IF(AND(L34&gt;20,L34&lt;=40),2,IF(AND(L34&gt;40,L34&lt;=60),5,IF(AND(L34&gt;60,L34&lt;=80),10,IF(AND(L34&gt;80,L34&lt;=100),18,"Supérieur à 100km: Me demander")))))</f>
        <v>2</v>
      </c>
      <c r="O34" s="2"/>
    </row>
    <row r="35" spans="5:15" ht="15">
      <c r="E35" s="1">
        <v>35133</v>
      </c>
      <c r="F35" s="1" t="s">
        <v>93</v>
      </c>
      <c r="G35" s="1">
        <v>52</v>
      </c>
      <c r="J35">
        <v>35350</v>
      </c>
      <c r="K35">
        <f t="shared" si="4"/>
        <v>3</v>
      </c>
      <c r="L35">
        <f t="shared" si="3"/>
        <v>141.33333333333334</v>
      </c>
      <c r="M35" t="str">
        <f t="shared" si="5"/>
        <v>Supérieur à 100km: Me demander</v>
      </c>
      <c r="O35" s="2"/>
    </row>
    <row r="36" spans="5:15" ht="15">
      <c r="E36" s="1">
        <v>35133</v>
      </c>
      <c r="F36" s="1" t="s">
        <v>112</v>
      </c>
      <c r="G36" s="1">
        <v>47</v>
      </c>
      <c r="J36" s="1">
        <v>35360</v>
      </c>
      <c r="K36" s="1">
        <f t="shared" si="4"/>
        <v>8</v>
      </c>
      <c r="L36">
        <f t="shared" si="3"/>
        <v>82.75</v>
      </c>
      <c r="M36">
        <f t="shared" si="5"/>
        <v>18</v>
      </c>
      <c r="O36" s="2"/>
    </row>
    <row r="37" spans="5:15" ht="15">
      <c r="E37" s="1">
        <v>35133</v>
      </c>
      <c r="F37" s="1" t="s">
        <v>125</v>
      </c>
      <c r="G37" s="1">
        <v>55</v>
      </c>
      <c r="J37">
        <v>35370</v>
      </c>
      <c r="K37">
        <f t="shared" si="4"/>
        <v>9</v>
      </c>
      <c r="L37">
        <f t="shared" si="3"/>
        <v>92.66666666666667</v>
      </c>
      <c r="M37">
        <f t="shared" si="5"/>
        <v>18</v>
      </c>
      <c r="O37" s="2"/>
    </row>
    <row r="38" spans="5:15" ht="15">
      <c r="E38" s="1">
        <v>35133</v>
      </c>
      <c r="F38" s="1" t="s">
        <v>139</v>
      </c>
      <c r="G38" s="1">
        <v>53</v>
      </c>
      <c r="J38" s="1">
        <v>35380</v>
      </c>
      <c r="K38" s="1">
        <f t="shared" si="4"/>
        <v>5</v>
      </c>
      <c r="L38">
        <f t="shared" si="3"/>
        <v>88</v>
      </c>
      <c r="M38">
        <f t="shared" si="5"/>
        <v>18</v>
      </c>
      <c r="O38" s="2"/>
    </row>
    <row r="39" spans="5:15" ht="15">
      <c r="E39" s="1">
        <v>35133</v>
      </c>
      <c r="F39" s="1" t="s">
        <v>142</v>
      </c>
      <c r="G39" s="1">
        <v>51</v>
      </c>
      <c r="J39">
        <v>35390</v>
      </c>
      <c r="K39">
        <f t="shared" si="4"/>
        <v>4</v>
      </c>
      <c r="L39">
        <f t="shared" si="3"/>
        <v>105.5</v>
      </c>
      <c r="M39" t="str">
        <f t="shared" si="5"/>
        <v>Supérieur à 100km: Me demander</v>
      </c>
      <c r="O39" s="2"/>
    </row>
    <row r="40" spans="5:15" ht="15">
      <c r="E40" s="1">
        <v>35133</v>
      </c>
      <c r="F40" s="1" t="s">
        <v>146</v>
      </c>
      <c r="G40" s="1">
        <v>54</v>
      </c>
      <c r="J40" s="1">
        <v>35400</v>
      </c>
      <c r="K40" s="1">
        <f t="shared" si="4"/>
        <v>5</v>
      </c>
      <c r="L40">
        <f t="shared" si="3"/>
        <v>146.4</v>
      </c>
      <c r="M40" t="str">
        <f t="shared" si="5"/>
        <v>Supérieur à 100km: Me demander</v>
      </c>
      <c r="O40" s="2"/>
    </row>
    <row r="41" spans="5:15" ht="15">
      <c r="E41" s="1">
        <v>35133</v>
      </c>
      <c r="F41" s="1" t="s">
        <v>154</v>
      </c>
      <c r="G41" s="1">
        <v>49</v>
      </c>
      <c r="J41">
        <v>35410</v>
      </c>
      <c r="K41">
        <f t="shared" si="4"/>
        <v>5</v>
      </c>
      <c r="L41">
        <f t="shared" si="3"/>
        <v>45.2</v>
      </c>
      <c r="M41">
        <f t="shared" si="5"/>
        <v>5</v>
      </c>
      <c r="O41" s="2"/>
    </row>
    <row r="42" spans="5:15" ht="15">
      <c r="E42" s="1">
        <v>35133</v>
      </c>
      <c r="F42" s="1" t="s">
        <v>157</v>
      </c>
      <c r="G42" s="1">
        <v>58</v>
      </c>
      <c r="J42" s="1">
        <v>35420</v>
      </c>
      <c r="K42" s="1">
        <f t="shared" si="4"/>
        <v>8</v>
      </c>
      <c r="L42">
        <f t="shared" si="3"/>
        <v>128.25</v>
      </c>
      <c r="M42" t="str">
        <f t="shared" si="5"/>
        <v>Supérieur à 100km: Me demander</v>
      </c>
      <c r="O42" s="2"/>
    </row>
    <row r="43" spans="5:15" ht="15">
      <c r="E43" s="1">
        <v>35133</v>
      </c>
      <c r="F43" s="1" t="s">
        <v>169</v>
      </c>
      <c r="G43" s="1">
        <v>45</v>
      </c>
      <c r="J43">
        <v>35430</v>
      </c>
      <c r="K43">
        <f t="shared" si="4"/>
        <v>6</v>
      </c>
      <c r="L43">
        <f t="shared" si="3"/>
        <v>128.66666666666666</v>
      </c>
      <c r="M43" t="str">
        <f t="shared" si="5"/>
        <v>Supérieur à 100km: Me demander</v>
      </c>
      <c r="O43" s="2"/>
    </row>
    <row r="44" spans="5:15" ht="15">
      <c r="E44" s="1">
        <v>35133</v>
      </c>
      <c r="F44" s="1" t="s">
        <v>182</v>
      </c>
      <c r="G44" s="1">
        <v>55</v>
      </c>
      <c r="J44" s="1">
        <v>35440</v>
      </c>
      <c r="K44" s="1">
        <f t="shared" si="4"/>
        <v>4</v>
      </c>
      <c r="L44">
        <f t="shared" si="3"/>
        <v>60.5</v>
      </c>
      <c r="M44">
        <f t="shared" si="5"/>
        <v>10</v>
      </c>
      <c r="O44" s="2"/>
    </row>
    <row r="45" spans="5:15" ht="15">
      <c r="E45" s="1">
        <v>35133</v>
      </c>
      <c r="F45" s="1" t="s">
        <v>229</v>
      </c>
      <c r="G45" s="1">
        <v>55</v>
      </c>
      <c r="J45">
        <v>35450</v>
      </c>
      <c r="K45">
        <f t="shared" si="4"/>
        <v>5</v>
      </c>
      <c r="L45">
        <f t="shared" si="3"/>
        <v>73.2</v>
      </c>
      <c r="M45">
        <f t="shared" si="5"/>
        <v>10</v>
      </c>
      <c r="O45" s="2"/>
    </row>
    <row r="46" spans="5:15" ht="15">
      <c r="E46" s="1">
        <v>35133</v>
      </c>
      <c r="F46" s="1" t="s">
        <v>255</v>
      </c>
      <c r="G46" s="1">
        <v>39</v>
      </c>
      <c r="J46" s="1">
        <v>35460</v>
      </c>
      <c r="K46" s="1">
        <f t="shared" si="4"/>
        <v>10</v>
      </c>
      <c r="L46">
        <f t="shared" si="3"/>
        <v>90.6</v>
      </c>
      <c r="M46">
        <f t="shared" si="5"/>
        <v>18</v>
      </c>
      <c r="O46" s="2"/>
    </row>
    <row r="47" spans="5:15" ht="15">
      <c r="E47" s="1">
        <v>35133</v>
      </c>
      <c r="F47" s="1" t="s">
        <v>289</v>
      </c>
      <c r="G47" s="1">
        <v>47</v>
      </c>
      <c r="J47">
        <v>35470</v>
      </c>
      <c r="K47">
        <f t="shared" si="4"/>
        <v>4</v>
      </c>
      <c r="L47">
        <f t="shared" si="3"/>
        <v>86.5</v>
      </c>
      <c r="M47">
        <f t="shared" si="5"/>
        <v>18</v>
      </c>
      <c r="O47" s="2"/>
    </row>
    <row r="48" spans="5:15" ht="15">
      <c r="E48" s="1">
        <v>35133</v>
      </c>
      <c r="F48" s="1" t="s">
        <v>325</v>
      </c>
      <c r="G48" s="1">
        <v>39</v>
      </c>
      <c r="J48" s="1">
        <v>35480</v>
      </c>
      <c r="K48" s="1">
        <f t="shared" si="4"/>
        <v>3</v>
      </c>
      <c r="L48">
        <f t="shared" si="3"/>
        <v>94.66666666666667</v>
      </c>
      <c r="M48">
        <f t="shared" si="5"/>
        <v>18</v>
      </c>
      <c r="O48" s="2"/>
    </row>
    <row r="49" spans="5:15" ht="15">
      <c r="E49">
        <v>35134</v>
      </c>
      <c r="F49" t="s">
        <v>67</v>
      </c>
      <c r="G49">
        <v>43</v>
      </c>
      <c r="H49">
        <f>AVERAGE(G49:G51)</f>
        <v>40.666666666666664</v>
      </c>
      <c r="J49">
        <v>35490</v>
      </c>
      <c r="K49">
        <f t="shared" si="4"/>
        <v>5</v>
      </c>
      <c r="L49">
        <f t="shared" si="3"/>
        <v>62.4</v>
      </c>
      <c r="M49">
        <f t="shared" si="5"/>
        <v>10</v>
      </c>
      <c r="O49" s="2"/>
    </row>
    <row r="50" spans="5:15" ht="15">
      <c r="E50">
        <v>35134</v>
      </c>
      <c r="F50" t="s">
        <v>337</v>
      </c>
      <c r="G50">
        <v>37</v>
      </c>
      <c r="J50" s="1">
        <v>35500</v>
      </c>
      <c r="K50" s="1">
        <f t="shared" si="4"/>
        <v>11</v>
      </c>
      <c r="L50">
        <f t="shared" si="3"/>
        <v>86.9090909090909</v>
      </c>
      <c r="M50">
        <f t="shared" si="5"/>
        <v>18</v>
      </c>
      <c r="O50" s="2"/>
    </row>
    <row r="51" spans="5:15" ht="15">
      <c r="E51">
        <v>35134</v>
      </c>
      <c r="F51" t="s">
        <v>343</v>
      </c>
      <c r="G51">
        <v>42</v>
      </c>
      <c r="J51">
        <v>35510</v>
      </c>
      <c r="K51">
        <f t="shared" si="4"/>
        <v>1</v>
      </c>
      <c r="L51">
        <f t="shared" si="3"/>
        <v>8</v>
      </c>
      <c r="M51">
        <f t="shared" si="5"/>
        <v>0</v>
      </c>
      <c r="O51" s="2"/>
    </row>
    <row r="52" spans="5:15" ht="15">
      <c r="E52" s="1">
        <v>35135</v>
      </c>
      <c r="F52" s="1" t="s">
        <v>51</v>
      </c>
      <c r="G52" s="1">
        <v>8</v>
      </c>
      <c r="H52">
        <f>AVERAGE(G52)</f>
        <v>8</v>
      </c>
      <c r="J52" s="1">
        <v>35520</v>
      </c>
      <c r="K52" s="1">
        <f t="shared" si="4"/>
        <v>4</v>
      </c>
      <c r="L52">
        <f t="shared" si="3"/>
        <v>37</v>
      </c>
      <c r="M52">
        <f t="shared" si="5"/>
        <v>2</v>
      </c>
      <c r="O52" s="2"/>
    </row>
    <row r="53" spans="5:15" ht="15">
      <c r="E53">
        <v>35136</v>
      </c>
      <c r="F53" t="s">
        <v>297</v>
      </c>
      <c r="G53">
        <v>18</v>
      </c>
      <c r="H53">
        <f>AVERAGE(G53)</f>
        <v>18</v>
      </c>
      <c r="J53">
        <v>35530</v>
      </c>
      <c r="K53">
        <f t="shared" si="4"/>
        <v>3</v>
      </c>
      <c r="L53">
        <f t="shared" si="3"/>
        <v>35.333333333333336</v>
      </c>
      <c r="M53">
        <f t="shared" si="5"/>
        <v>2</v>
      </c>
      <c r="O53" s="2"/>
    </row>
    <row r="54" spans="5:15" ht="15">
      <c r="E54" s="1">
        <v>35137</v>
      </c>
      <c r="F54" s="1" t="s">
        <v>23</v>
      </c>
      <c r="G54" s="1">
        <v>30</v>
      </c>
      <c r="H54">
        <f>AVERAGE(G54:G56)</f>
        <v>31.333333333333332</v>
      </c>
      <c r="J54" s="1">
        <v>35540</v>
      </c>
      <c r="K54" s="1">
        <f t="shared" si="4"/>
        <v>4</v>
      </c>
      <c r="L54">
        <f t="shared" si="3"/>
        <v>118</v>
      </c>
      <c r="M54" t="str">
        <f t="shared" si="5"/>
        <v>Supérieur à 100km: Me demander</v>
      </c>
      <c r="O54" s="2"/>
    </row>
    <row r="55" spans="5:15" ht="15">
      <c r="E55" s="1">
        <v>35137</v>
      </c>
      <c r="F55" s="1" t="s">
        <v>136</v>
      </c>
      <c r="G55" s="1">
        <v>35</v>
      </c>
      <c r="J55">
        <v>35550</v>
      </c>
      <c r="K55">
        <f t="shared" si="4"/>
        <v>7</v>
      </c>
      <c r="L55">
        <f t="shared" si="3"/>
        <v>112.85714285714286</v>
      </c>
      <c r="M55" t="str">
        <f t="shared" si="5"/>
        <v>Supérieur à 100km: Me demander</v>
      </c>
      <c r="O55" s="2"/>
    </row>
    <row r="56" spans="5:15" ht="15">
      <c r="E56" s="1">
        <v>35137</v>
      </c>
      <c r="F56" s="1" t="s">
        <v>239</v>
      </c>
      <c r="G56" s="1">
        <v>29</v>
      </c>
      <c r="J56" s="1">
        <v>35560</v>
      </c>
      <c r="K56" s="1">
        <f t="shared" si="4"/>
        <v>7</v>
      </c>
      <c r="L56">
        <f t="shared" si="3"/>
        <v>79.14285714285714</v>
      </c>
      <c r="M56">
        <f t="shared" si="5"/>
        <v>10</v>
      </c>
      <c r="O56" s="2"/>
    </row>
    <row r="57" spans="5:15" ht="15">
      <c r="E57">
        <v>35140</v>
      </c>
      <c r="F57" t="s">
        <v>100</v>
      </c>
      <c r="G57">
        <v>21</v>
      </c>
      <c r="H57">
        <f>AVERAGE(G57:G67)</f>
        <v>31.90909090909091</v>
      </c>
      <c r="J57">
        <v>35580</v>
      </c>
      <c r="K57">
        <f t="shared" si="4"/>
        <v>7</v>
      </c>
      <c r="L57">
        <f t="shared" si="3"/>
        <v>68</v>
      </c>
      <c r="M57">
        <f t="shared" si="5"/>
        <v>10</v>
      </c>
      <c r="O57" s="2"/>
    </row>
    <row r="58" spans="5:15" ht="15">
      <c r="E58">
        <v>35140</v>
      </c>
      <c r="F58" t="s">
        <v>126</v>
      </c>
      <c r="G58">
        <v>36</v>
      </c>
      <c r="J58" s="1">
        <v>35590</v>
      </c>
      <c r="K58" s="1">
        <f t="shared" si="4"/>
        <v>4</v>
      </c>
      <c r="L58">
        <f t="shared" si="3"/>
        <v>46</v>
      </c>
      <c r="M58">
        <f t="shared" si="5"/>
        <v>5</v>
      </c>
      <c r="O58" s="2"/>
    </row>
    <row r="59" spans="5:15" ht="15">
      <c r="E59">
        <v>35140</v>
      </c>
      <c r="F59" t="s">
        <v>196</v>
      </c>
      <c r="G59">
        <v>29</v>
      </c>
      <c r="J59">
        <v>35600</v>
      </c>
      <c r="K59">
        <f t="shared" si="4"/>
        <v>3</v>
      </c>
      <c r="L59">
        <f t="shared" si="3"/>
        <v>144</v>
      </c>
      <c r="M59" t="str">
        <f t="shared" si="5"/>
        <v>Supérieur à 100km: Me demander</v>
      </c>
      <c r="O59" s="2"/>
    </row>
    <row r="60" spans="5:15" ht="15">
      <c r="E60">
        <v>35140</v>
      </c>
      <c r="F60" t="s">
        <v>270</v>
      </c>
      <c r="G60">
        <v>26</v>
      </c>
      <c r="J60" s="1">
        <v>35610</v>
      </c>
      <c r="K60" s="1">
        <f t="shared" si="4"/>
        <v>7</v>
      </c>
      <c r="L60">
        <f t="shared" si="3"/>
        <v>108.57142857142857</v>
      </c>
      <c r="M60" t="str">
        <f t="shared" si="5"/>
        <v>Supérieur à 100km: Me demander</v>
      </c>
      <c r="O60" s="2"/>
    </row>
    <row r="61" spans="5:15" ht="15">
      <c r="E61">
        <v>35140</v>
      </c>
      <c r="F61" t="s">
        <v>277</v>
      </c>
      <c r="G61">
        <v>36</v>
      </c>
      <c r="J61">
        <v>35620</v>
      </c>
      <c r="K61">
        <f t="shared" si="4"/>
        <v>2</v>
      </c>
      <c r="L61">
        <f t="shared" si="3"/>
        <v>101</v>
      </c>
      <c r="M61" t="str">
        <f t="shared" si="5"/>
        <v>Supérieur à 100km: Me demander</v>
      </c>
      <c r="O61" s="2"/>
    </row>
    <row r="62" spans="5:15" ht="15">
      <c r="E62">
        <v>35140</v>
      </c>
      <c r="F62" t="s">
        <v>285</v>
      </c>
      <c r="G62">
        <v>35</v>
      </c>
      <c r="J62" s="1">
        <v>35630</v>
      </c>
      <c r="K62" s="1">
        <f t="shared" si="4"/>
        <v>9</v>
      </c>
      <c r="L62">
        <f t="shared" si="3"/>
        <v>57.77777777777778</v>
      </c>
      <c r="M62">
        <f t="shared" si="5"/>
        <v>5</v>
      </c>
      <c r="O62" s="2"/>
    </row>
    <row r="63" spans="5:15" ht="15">
      <c r="E63">
        <v>35140</v>
      </c>
      <c r="F63" t="s">
        <v>296</v>
      </c>
      <c r="G63">
        <v>38</v>
      </c>
      <c r="J63">
        <v>35640</v>
      </c>
      <c r="K63">
        <f t="shared" si="4"/>
        <v>4</v>
      </c>
      <c r="L63">
        <f t="shared" si="3"/>
        <v>107.5</v>
      </c>
      <c r="M63" t="str">
        <f t="shared" si="5"/>
        <v>Supérieur à 100km: Me demander</v>
      </c>
      <c r="O63" s="2"/>
    </row>
    <row r="64" spans="5:15" ht="15">
      <c r="E64">
        <v>35140</v>
      </c>
      <c r="F64" t="s">
        <v>298</v>
      </c>
      <c r="G64">
        <v>30</v>
      </c>
      <c r="J64" s="1">
        <v>35650</v>
      </c>
      <c r="K64" s="1">
        <f t="shared" si="4"/>
        <v>2</v>
      </c>
      <c r="L64">
        <f t="shared" si="3"/>
        <v>38</v>
      </c>
      <c r="M64">
        <f t="shared" si="5"/>
        <v>2</v>
      </c>
      <c r="O64" s="2"/>
    </row>
    <row r="65" spans="5:15" ht="15">
      <c r="E65">
        <v>35140</v>
      </c>
      <c r="F65" t="s">
        <v>310</v>
      </c>
      <c r="G65">
        <v>32</v>
      </c>
      <c r="J65">
        <v>35660</v>
      </c>
      <c r="K65">
        <f t="shared" si="4"/>
        <v>4</v>
      </c>
      <c r="L65">
        <f t="shared" si="3"/>
        <v>131</v>
      </c>
      <c r="M65" t="str">
        <f t="shared" si="5"/>
        <v>Supérieur à 100km: Me demander</v>
      </c>
      <c r="O65" s="2"/>
    </row>
    <row r="66" spans="5:15" ht="15">
      <c r="E66">
        <v>35140</v>
      </c>
      <c r="F66" t="s">
        <v>318</v>
      </c>
      <c r="G66">
        <v>33</v>
      </c>
      <c r="J66" s="1">
        <v>35680</v>
      </c>
      <c r="K66" s="1">
        <f aca="true" t="shared" si="6" ref="K66:K81">COUNTIF($E$2:$E$371,J66)</f>
        <v>6</v>
      </c>
      <c r="L66">
        <f t="shared" si="3"/>
        <v>79</v>
      </c>
      <c r="M66">
        <f aca="true" t="shared" si="7" ref="M66:M81">IF(AND(L66&gt;0,L66&lt;=20),0,IF(AND(L66&gt;20,L66&lt;=40),2,IF(AND(L66&gt;40,L66&lt;=60),5,IF(AND(L66&gt;60,L66&lt;=80),10,IF(AND(L66&gt;80,L66&lt;=100),18,"Supérieur à 100km: Me demander")))))</f>
        <v>10</v>
      </c>
      <c r="O66" s="2"/>
    </row>
    <row r="67" spans="5:15" ht="15">
      <c r="E67">
        <v>35140</v>
      </c>
      <c r="F67" t="s">
        <v>355</v>
      </c>
      <c r="G67">
        <v>35</v>
      </c>
      <c r="J67">
        <v>35690</v>
      </c>
      <c r="K67">
        <f t="shared" si="6"/>
        <v>1</v>
      </c>
      <c r="L67">
        <f aca="true" t="shared" si="8" ref="L67:L81">VLOOKUP(J67,E67:H436,4,0)*2</f>
        <v>22</v>
      </c>
      <c r="M67">
        <f t="shared" si="7"/>
        <v>2</v>
      </c>
      <c r="O67" s="2"/>
    </row>
    <row r="68" spans="5:15" ht="15">
      <c r="E68" s="1">
        <v>35150</v>
      </c>
      <c r="F68" s="1" t="s">
        <v>4</v>
      </c>
      <c r="G68" s="1">
        <v>27</v>
      </c>
      <c r="H68">
        <f>AVERAGE(G68:G75)</f>
        <v>28.5</v>
      </c>
      <c r="J68" s="1">
        <v>35700</v>
      </c>
      <c r="K68" s="1">
        <f t="shared" si="6"/>
        <v>1</v>
      </c>
      <c r="L68">
        <f t="shared" si="8"/>
        <v>4</v>
      </c>
      <c r="M68">
        <f t="shared" si="7"/>
        <v>0</v>
      </c>
      <c r="O68" s="2"/>
    </row>
    <row r="69" spans="5:15" ht="15">
      <c r="E69" s="1">
        <v>35150</v>
      </c>
      <c r="F69" s="1" t="s">
        <v>28</v>
      </c>
      <c r="G69" s="1">
        <v>34</v>
      </c>
      <c r="J69">
        <v>35720</v>
      </c>
      <c r="K69">
        <f t="shared" si="6"/>
        <v>5</v>
      </c>
      <c r="L69">
        <f t="shared" si="8"/>
        <v>97.6</v>
      </c>
      <c r="M69">
        <f t="shared" si="7"/>
        <v>18</v>
      </c>
      <c r="O69" s="2"/>
    </row>
    <row r="70" spans="5:15" ht="15">
      <c r="E70" s="1">
        <v>35150</v>
      </c>
      <c r="F70" s="1" t="s">
        <v>38</v>
      </c>
      <c r="G70" s="1">
        <v>27</v>
      </c>
      <c r="J70" s="1">
        <v>35730</v>
      </c>
      <c r="K70" s="1">
        <f t="shared" si="6"/>
        <v>1</v>
      </c>
      <c r="L70">
        <f t="shared" si="8"/>
        <v>146</v>
      </c>
      <c r="M70" t="str">
        <f t="shared" si="7"/>
        <v>Supérieur à 100km: Me demander</v>
      </c>
      <c r="O70" s="2"/>
    </row>
    <row r="71" spans="5:15" ht="15">
      <c r="E71" s="1">
        <v>35150</v>
      </c>
      <c r="F71" s="1" t="s">
        <v>50</v>
      </c>
      <c r="G71" s="1">
        <v>25</v>
      </c>
      <c r="J71">
        <v>35740</v>
      </c>
      <c r="K71">
        <f t="shared" si="6"/>
        <v>1</v>
      </c>
      <c r="L71">
        <f t="shared" si="8"/>
        <v>34</v>
      </c>
      <c r="M71">
        <f t="shared" si="7"/>
        <v>2</v>
      </c>
      <c r="O71" s="2"/>
    </row>
    <row r="72" spans="5:15" ht="15">
      <c r="E72" s="1">
        <v>35150</v>
      </c>
      <c r="F72" s="1" t="s">
        <v>73</v>
      </c>
      <c r="G72" s="1">
        <v>22</v>
      </c>
      <c r="J72" s="1">
        <v>35750</v>
      </c>
      <c r="K72" s="1">
        <f t="shared" si="6"/>
        <v>5</v>
      </c>
      <c r="L72">
        <f t="shared" si="8"/>
        <v>90.4</v>
      </c>
      <c r="M72">
        <f t="shared" si="7"/>
        <v>18</v>
      </c>
      <c r="O72" s="2"/>
    </row>
    <row r="73" spans="5:15" ht="15">
      <c r="E73" s="1">
        <v>35150</v>
      </c>
      <c r="F73" s="1" t="s">
        <v>90</v>
      </c>
      <c r="G73" s="1">
        <v>36</v>
      </c>
      <c r="J73">
        <v>35760</v>
      </c>
      <c r="K73">
        <f t="shared" si="6"/>
        <v>2</v>
      </c>
      <c r="L73">
        <f t="shared" si="8"/>
        <v>17</v>
      </c>
      <c r="M73">
        <f t="shared" si="7"/>
        <v>0</v>
      </c>
      <c r="O73" s="2"/>
    </row>
    <row r="74" spans="5:15" ht="15">
      <c r="E74" s="1">
        <v>35150</v>
      </c>
      <c r="F74" s="1" t="s">
        <v>111</v>
      </c>
      <c r="G74" s="1">
        <v>28</v>
      </c>
      <c r="J74" s="1">
        <v>35770</v>
      </c>
      <c r="K74" s="1">
        <f t="shared" si="6"/>
        <v>1</v>
      </c>
      <c r="L74">
        <f t="shared" si="8"/>
        <v>28</v>
      </c>
      <c r="M74">
        <f t="shared" si="7"/>
        <v>2</v>
      </c>
      <c r="O74" s="2"/>
    </row>
    <row r="75" spans="5:15" ht="15">
      <c r="E75" s="1">
        <v>35150</v>
      </c>
      <c r="F75" s="1" t="s">
        <v>232</v>
      </c>
      <c r="G75" s="1">
        <v>29</v>
      </c>
      <c r="J75">
        <v>35780</v>
      </c>
      <c r="K75">
        <f t="shared" si="6"/>
        <v>1</v>
      </c>
      <c r="L75">
        <f t="shared" si="8"/>
        <v>148</v>
      </c>
      <c r="M75" t="str">
        <f t="shared" si="7"/>
        <v>Supérieur à 100km: Me demander</v>
      </c>
      <c r="O75" s="2"/>
    </row>
    <row r="76" spans="5:15" ht="15">
      <c r="E76">
        <v>35160</v>
      </c>
      <c r="F76" t="s">
        <v>37</v>
      </c>
      <c r="G76">
        <v>28</v>
      </c>
      <c r="H76">
        <f>AVERAGE(G76:G80)</f>
        <v>32.4</v>
      </c>
      <c r="J76" s="1">
        <v>35800</v>
      </c>
      <c r="K76" s="1">
        <f t="shared" si="6"/>
        <v>3</v>
      </c>
      <c r="L76">
        <f t="shared" si="8"/>
        <v>158.66666666666666</v>
      </c>
      <c r="M76" t="str">
        <f t="shared" si="7"/>
        <v>Supérieur à 100km: Me demander</v>
      </c>
      <c r="O76" s="2"/>
    </row>
    <row r="77" spans="5:15" ht="15">
      <c r="E77">
        <v>35160</v>
      </c>
      <c r="F77" t="s">
        <v>167</v>
      </c>
      <c r="G77">
        <v>31</v>
      </c>
      <c r="J77">
        <v>35830</v>
      </c>
      <c r="K77">
        <f t="shared" si="6"/>
        <v>1</v>
      </c>
      <c r="L77">
        <f t="shared" si="8"/>
        <v>20</v>
      </c>
      <c r="M77">
        <f t="shared" si="7"/>
        <v>0</v>
      </c>
      <c r="O77" s="2"/>
    </row>
    <row r="78" spans="5:15" ht="15">
      <c r="E78">
        <v>35160</v>
      </c>
      <c r="F78" t="s">
        <v>204</v>
      </c>
      <c r="G78">
        <v>35</v>
      </c>
      <c r="J78" s="1">
        <v>35850</v>
      </c>
      <c r="K78" s="1">
        <f t="shared" si="6"/>
        <v>5</v>
      </c>
      <c r="L78">
        <f t="shared" si="8"/>
        <v>54.8</v>
      </c>
      <c r="M78">
        <f t="shared" si="7"/>
        <v>5</v>
      </c>
      <c r="O78" s="2"/>
    </row>
    <row r="79" spans="5:15" ht="15">
      <c r="E79">
        <v>35160</v>
      </c>
      <c r="F79" t="s">
        <v>205</v>
      </c>
      <c r="G79">
        <v>35</v>
      </c>
      <c r="J79">
        <v>35870</v>
      </c>
      <c r="K79">
        <f t="shared" si="6"/>
        <v>1</v>
      </c>
      <c r="L79">
        <f t="shared" si="8"/>
        <v>142</v>
      </c>
      <c r="M79" t="str">
        <f t="shared" si="7"/>
        <v>Supérieur à 100km: Me demander</v>
      </c>
      <c r="O79" s="2"/>
    </row>
    <row r="80" spans="5:15" ht="15">
      <c r="E80">
        <v>35160</v>
      </c>
      <c r="F80" t="s">
        <v>340</v>
      </c>
      <c r="G80">
        <v>33</v>
      </c>
      <c r="J80" s="1">
        <v>35890</v>
      </c>
      <c r="K80" s="1">
        <f t="shared" si="6"/>
        <v>2</v>
      </c>
      <c r="L80">
        <f t="shared" si="8"/>
        <v>60</v>
      </c>
      <c r="M80">
        <f t="shared" si="7"/>
        <v>5</v>
      </c>
      <c r="O80" s="2"/>
    </row>
    <row r="81" spans="5:15" ht="15">
      <c r="E81" s="1">
        <v>35170</v>
      </c>
      <c r="F81" s="1" t="s">
        <v>43</v>
      </c>
      <c r="G81" s="1">
        <v>24</v>
      </c>
      <c r="H81">
        <f>AVERAGE(G81:G82)</f>
        <v>23.5</v>
      </c>
      <c r="J81">
        <v>35960</v>
      </c>
      <c r="K81">
        <f t="shared" si="6"/>
        <v>1</v>
      </c>
      <c r="L81">
        <f t="shared" si="8"/>
        <v>154</v>
      </c>
      <c r="M81" t="str">
        <f t="shared" si="7"/>
        <v>Supérieur à 100km: Me demander</v>
      </c>
      <c r="O81" s="2"/>
    </row>
    <row r="82" spans="5:7" ht="15">
      <c r="E82" s="1">
        <v>35170</v>
      </c>
      <c r="F82" s="1" t="s">
        <v>245</v>
      </c>
      <c r="G82" s="1">
        <v>23</v>
      </c>
    </row>
    <row r="83" spans="5:8" ht="15">
      <c r="E83">
        <v>35190</v>
      </c>
      <c r="F83" t="s">
        <v>22</v>
      </c>
      <c r="G83">
        <v>40</v>
      </c>
      <c r="H83">
        <f>AVERAGE(G83:G95)</f>
        <v>39.38461538461539</v>
      </c>
    </row>
    <row r="84" spans="5:7" ht="15">
      <c r="E84">
        <v>35190</v>
      </c>
      <c r="F84" t="s">
        <v>46</v>
      </c>
      <c r="G84">
        <v>35</v>
      </c>
    </row>
    <row r="85" spans="5:7" ht="15">
      <c r="E85">
        <v>35190</v>
      </c>
      <c r="F85" t="s">
        <v>114</v>
      </c>
      <c r="G85">
        <v>36</v>
      </c>
    </row>
    <row r="86" spans="5:7" ht="15">
      <c r="E86">
        <v>35190</v>
      </c>
      <c r="F86" t="s">
        <v>119</v>
      </c>
      <c r="G86">
        <v>42</v>
      </c>
    </row>
    <row r="87" spans="5:7" ht="15">
      <c r="E87">
        <v>35190</v>
      </c>
      <c r="F87" t="s">
        <v>177</v>
      </c>
      <c r="G87">
        <v>41</v>
      </c>
    </row>
    <row r="88" spans="5:7" ht="15">
      <c r="E88">
        <v>35190</v>
      </c>
      <c r="F88" t="s">
        <v>198</v>
      </c>
      <c r="G88">
        <v>42</v>
      </c>
    </row>
    <row r="89" spans="5:7" ht="15">
      <c r="E89">
        <v>35190</v>
      </c>
      <c r="F89" t="s">
        <v>247</v>
      </c>
      <c r="G89">
        <v>35</v>
      </c>
    </row>
    <row r="90" spans="5:7" ht="15">
      <c r="E90">
        <v>35190</v>
      </c>
      <c r="F90" t="s">
        <v>281</v>
      </c>
      <c r="G90">
        <v>39</v>
      </c>
    </row>
    <row r="91" spans="5:7" ht="15">
      <c r="E91">
        <v>35190</v>
      </c>
      <c r="F91" t="s">
        <v>322</v>
      </c>
      <c r="G91">
        <v>44</v>
      </c>
    </row>
    <row r="92" spans="5:7" ht="15">
      <c r="E92">
        <v>35190</v>
      </c>
      <c r="F92" t="s">
        <v>333</v>
      </c>
      <c r="G92">
        <v>44</v>
      </c>
    </row>
    <row r="93" spans="5:7" ht="15">
      <c r="E93">
        <v>35190</v>
      </c>
      <c r="F93" t="s">
        <v>344</v>
      </c>
      <c r="G93">
        <v>33</v>
      </c>
    </row>
    <row r="94" spans="5:7" ht="15">
      <c r="E94">
        <v>35190</v>
      </c>
      <c r="F94" t="s">
        <v>352</v>
      </c>
      <c r="G94">
        <v>42</v>
      </c>
    </row>
    <row r="95" spans="5:7" ht="15">
      <c r="E95">
        <v>35190</v>
      </c>
      <c r="F95" t="s">
        <v>353</v>
      </c>
      <c r="G95">
        <v>39</v>
      </c>
    </row>
    <row r="96" spans="5:8" ht="15">
      <c r="E96" s="1">
        <v>35200</v>
      </c>
      <c r="F96" s="1" t="s">
        <v>252</v>
      </c>
      <c r="G96" s="1">
        <v>10</v>
      </c>
      <c r="H96">
        <f>AVERAGE(G96)</f>
        <v>10</v>
      </c>
    </row>
    <row r="97" spans="5:8" ht="15">
      <c r="E97">
        <v>35210</v>
      </c>
      <c r="F97" t="s">
        <v>58</v>
      </c>
      <c r="G97">
        <v>47</v>
      </c>
      <c r="H97">
        <f>AVERAGE(G97:G104)</f>
        <v>46.375</v>
      </c>
    </row>
    <row r="98" spans="5:7" ht="15">
      <c r="E98">
        <v>35210</v>
      </c>
      <c r="F98" t="s">
        <v>71</v>
      </c>
      <c r="G98">
        <v>39</v>
      </c>
    </row>
    <row r="99" spans="5:7" ht="15">
      <c r="E99">
        <v>35210</v>
      </c>
      <c r="F99" t="s">
        <v>82</v>
      </c>
      <c r="G99">
        <v>50</v>
      </c>
    </row>
    <row r="100" spans="5:7" ht="15">
      <c r="E100">
        <v>35210</v>
      </c>
      <c r="F100" t="s">
        <v>203</v>
      </c>
      <c r="G100">
        <v>51</v>
      </c>
    </row>
    <row r="101" spans="5:7" ht="15">
      <c r="E101">
        <v>35210</v>
      </c>
      <c r="F101" t="s">
        <v>209</v>
      </c>
      <c r="G101">
        <v>45</v>
      </c>
    </row>
    <row r="102" spans="5:7" ht="15">
      <c r="E102">
        <v>35210</v>
      </c>
      <c r="F102" t="s">
        <v>228</v>
      </c>
      <c r="G102">
        <v>44</v>
      </c>
    </row>
    <row r="103" spans="5:7" ht="15">
      <c r="E103">
        <v>35210</v>
      </c>
      <c r="F103" t="s">
        <v>246</v>
      </c>
      <c r="G103">
        <v>54</v>
      </c>
    </row>
    <row r="104" spans="5:7" ht="15">
      <c r="E104">
        <v>35210</v>
      </c>
      <c r="F104" t="s">
        <v>278</v>
      </c>
      <c r="G104">
        <v>41</v>
      </c>
    </row>
    <row r="105" spans="5:8" ht="15">
      <c r="E105" s="1">
        <v>35220</v>
      </c>
      <c r="F105" s="1" t="s">
        <v>40</v>
      </c>
      <c r="G105" s="1">
        <v>24</v>
      </c>
      <c r="H105">
        <f>AVERAGE(G105:G110)</f>
        <v>25.833333333333332</v>
      </c>
    </row>
    <row r="106" spans="5:7" ht="15">
      <c r="E106" s="1">
        <v>35220</v>
      </c>
      <c r="F106" s="1" t="s">
        <v>56</v>
      </c>
      <c r="G106" s="1">
        <v>23</v>
      </c>
    </row>
    <row r="107" spans="5:7" ht="15">
      <c r="E107" s="1">
        <v>35220</v>
      </c>
      <c r="F107" s="1" t="s">
        <v>185</v>
      </c>
      <c r="G107" s="1">
        <v>30</v>
      </c>
    </row>
    <row r="108" spans="5:7" ht="15">
      <c r="E108" s="1">
        <v>35220</v>
      </c>
      <c r="F108" s="1" t="s">
        <v>280</v>
      </c>
      <c r="G108" s="1">
        <v>26</v>
      </c>
    </row>
    <row r="109" spans="5:7" ht="15">
      <c r="E109" s="1">
        <v>35220</v>
      </c>
      <c r="F109" s="1" t="s">
        <v>299</v>
      </c>
      <c r="G109" s="1">
        <v>27</v>
      </c>
    </row>
    <row r="110" spans="5:7" ht="15">
      <c r="E110" s="1">
        <v>35220</v>
      </c>
      <c r="F110" s="1" t="s">
        <v>315</v>
      </c>
      <c r="G110" s="1">
        <v>25</v>
      </c>
    </row>
    <row r="111" spans="5:8" ht="15">
      <c r="E111">
        <v>35230</v>
      </c>
      <c r="F111" t="s">
        <v>31</v>
      </c>
      <c r="G111">
        <v>21</v>
      </c>
      <c r="H111">
        <f>AVERAGE(G111:G115)</f>
        <v>20</v>
      </c>
    </row>
    <row r="112" spans="5:7" ht="15">
      <c r="E112">
        <v>35230</v>
      </c>
      <c r="F112" t="s">
        <v>370</v>
      </c>
      <c r="G112">
        <v>18</v>
      </c>
    </row>
    <row r="113" spans="5:7" ht="15">
      <c r="E113">
        <v>35230</v>
      </c>
      <c r="F113" t="s">
        <v>222</v>
      </c>
      <c r="G113">
        <v>22</v>
      </c>
    </row>
    <row r="114" spans="5:7" ht="15">
      <c r="E114">
        <v>35230</v>
      </c>
      <c r="F114" t="s">
        <v>267</v>
      </c>
      <c r="G114">
        <v>18</v>
      </c>
    </row>
    <row r="115" spans="5:7" ht="15">
      <c r="E115">
        <v>35230</v>
      </c>
      <c r="F115" t="s">
        <v>282</v>
      </c>
      <c r="G115">
        <v>21</v>
      </c>
    </row>
    <row r="116" spans="5:8" ht="15">
      <c r="E116" s="1">
        <v>35235</v>
      </c>
      <c r="F116" s="1" t="s">
        <v>342</v>
      </c>
      <c r="G116" s="1">
        <v>7</v>
      </c>
      <c r="H116">
        <f>AVERAGE(G116)</f>
        <v>7</v>
      </c>
    </row>
    <row r="117" spans="5:8" ht="15">
      <c r="E117">
        <v>35240</v>
      </c>
      <c r="F117" t="s">
        <v>164</v>
      </c>
      <c r="G117">
        <v>36</v>
      </c>
      <c r="H117">
        <f>AVERAGE(G117:G119)</f>
        <v>39.666666666666664</v>
      </c>
    </row>
    <row r="118" spans="5:7" ht="15">
      <c r="E118">
        <v>35240</v>
      </c>
      <c r="F118" t="s">
        <v>184</v>
      </c>
      <c r="G118">
        <v>41</v>
      </c>
    </row>
    <row r="119" spans="5:7" ht="15">
      <c r="E119">
        <v>35240</v>
      </c>
      <c r="F119" t="s">
        <v>253</v>
      </c>
      <c r="G119">
        <v>42</v>
      </c>
    </row>
    <row r="120" spans="5:8" ht="15">
      <c r="E120" s="1">
        <v>35250</v>
      </c>
      <c r="F120" s="1" t="s">
        <v>5</v>
      </c>
      <c r="G120" s="1">
        <v>22</v>
      </c>
      <c r="H120">
        <f>AVERAGE(G120:G128)</f>
        <v>18.11111111111111</v>
      </c>
    </row>
    <row r="121" spans="5:7" ht="15">
      <c r="E121" s="1">
        <v>35250</v>
      </c>
      <c r="F121" s="1" t="s">
        <v>9</v>
      </c>
      <c r="G121" s="1">
        <v>23</v>
      </c>
    </row>
    <row r="122" spans="5:7" ht="15">
      <c r="E122" s="1">
        <v>35250</v>
      </c>
      <c r="F122" s="1" t="s">
        <v>54</v>
      </c>
      <c r="G122" s="1">
        <v>19</v>
      </c>
    </row>
    <row r="123" spans="5:7" ht="15">
      <c r="E123" s="1">
        <v>35250</v>
      </c>
      <c r="F123" s="1" t="s">
        <v>64</v>
      </c>
      <c r="G123" s="1">
        <v>12</v>
      </c>
    </row>
    <row r="124" spans="5:7" ht="15">
      <c r="E124" s="1">
        <v>35250</v>
      </c>
      <c r="F124" s="1" t="s">
        <v>214</v>
      </c>
      <c r="G124" s="1">
        <v>15</v>
      </c>
    </row>
    <row r="125" spans="5:7" ht="15">
      <c r="E125" s="1">
        <v>35250</v>
      </c>
      <c r="F125" s="1" t="s">
        <v>268</v>
      </c>
      <c r="G125" s="1">
        <v>18</v>
      </c>
    </row>
    <row r="126" spans="5:7" ht="15">
      <c r="E126" s="1">
        <v>35250</v>
      </c>
      <c r="F126" s="1" t="s">
        <v>290</v>
      </c>
      <c r="G126" s="1">
        <v>18</v>
      </c>
    </row>
    <row r="127" spans="5:7" ht="15">
      <c r="E127" s="1">
        <v>35250</v>
      </c>
      <c r="F127" s="1" t="s">
        <v>313</v>
      </c>
      <c r="G127" s="1">
        <v>21</v>
      </c>
    </row>
    <row r="128" spans="5:7" ht="15">
      <c r="E128" s="1">
        <v>35250</v>
      </c>
      <c r="F128" s="1" t="s">
        <v>331</v>
      </c>
      <c r="G128" s="1">
        <v>15</v>
      </c>
    </row>
    <row r="129" spans="5:8" ht="15">
      <c r="E129">
        <v>35260</v>
      </c>
      <c r="F129" t="s">
        <v>45</v>
      </c>
      <c r="G129">
        <v>76</v>
      </c>
      <c r="H129">
        <f>AVERAGE(G129)</f>
        <v>76</v>
      </c>
    </row>
    <row r="130" spans="5:8" ht="15">
      <c r="E130" s="1">
        <v>35270</v>
      </c>
      <c r="F130" s="1" t="s">
        <v>29</v>
      </c>
      <c r="G130" s="1">
        <v>50</v>
      </c>
      <c r="H130">
        <f>AVERAGE(G130:G137)</f>
        <v>46.625</v>
      </c>
    </row>
    <row r="131" spans="5:7" ht="15">
      <c r="E131" s="1">
        <v>35270</v>
      </c>
      <c r="F131" s="1" t="s">
        <v>70</v>
      </c>
      <c r="G131" s="1">
        <v>42</v>
      </c>
    </row>
    <row r="132" spans="5:7" ht="15">
      <c r="E132" s="1">
        <v>35270</v>
      </c>
      <c r="F132" s="1" t="s">
        <v>75</v>
      </c>
      <c r="G132" s="1">
        <v>46</v>
      </c>
    </row>
    <row r="133" spans="5:7" ht="15">
      <c r="E133" s="1">
        <v>35270</v>
      </c>
      <c r="F133" s="1" t="s">
        <v>152</v>
      </c>
      <c r="G133" s="1">
        <v>46</v>
      </c>
    </row>
    <row r="134" spans="5:7" ht="15">
      <c r="E134" s="1">
        <v>35270</v>
      </c>
      <c r="F134" s="1" t="s">
        <v>178</v>
      </c>
      <c r="G134" s="1">
        <v>50</v>
      </c>
    </row>
    <row r="135" spans="5:7" ht="15">
      <c r="E135" s="1">
        <v>35270</v>
      </c>
      <c r="F135" s="1" t="s">
        <v>191</v>
      </c>
      <c r="G135" s="1">
        <v>53</v>
      </c>
    </row>
    <row r="136" spans="5:7" ht="15">
      <c r="E136" s="1">
        <v>35270</v>
      </c>
      <c r="F136" s="1" t="s">
        <v>302</v>
      </c>
      <c r="G136" s="1">
        <v>40</v>
      </c>
    </row>
    <row r="137" spans="5:7" ht="15">
      <c r="E137" s="1">
        <v>35270</v>
      </c>
      <c r="F137" s="1" t="s">
        <v>349</v>
      </c>
      <c r="G137" s="1">
        <v>46</v>
      </c>
    </row>
    <row r="138" spans="5:8" ht="15">
      <c r="E138">
        <v>35290</v>
      </c>
      <c r="F138" t="s">
        <v>96</v>
      </c>
      <c r="G138">
        <v>57</v>
      </c>
      <c r="H138">
        <f>AVERAGE(G138:G143)</f>
        <v>51.5</v>
      </c>
    </row>
    <row r="139" spans="5:7" ht="15">
      <c r="E139">
        <v>35290</v>
      </c>
      <c r="F139" t="s">
        <v>155</v>
      </c>
      <c r="G139">
        <v>47</v>
      </c>
    </row>
    <row r="140" spans="5:7" ht="15">
      <c r="E140">
        <v>35290</v>
      </c>
      <c r="F140" t="s">
        <v>218</v>
      </c>
      <c r="G140">
        <v>57</v>
      </c>
    </row>
    <row r="141" spans="5:7" ht="15">
      <c r="E141">
        <v>35290</v>
      </c>
      <c r="F141" t="s">
        <v>248</v>
      </c>
      <c r="G141">
        <v>48</v>
      </c>
    </row>
    <row r="142" spans="5:7" ht="15">
      <c r="E142">
        <v>35290</v>
      </c>
      <c r="F142" t="s">
        <v>314</v>
      </c>
      <c r="G142">
        <v>50</v>
      </c>
    </row>
    <row r="143" spans="5:7" ht="15">
      <c r="E143">
        <v>35290</v>
      </c>
      <c r="F143" t="s">
        <v>317</v>
      </c>
      <c r="G143">
        <v>50</v>
      </c>
    </row>
    <row r="144" spans="5:8" ht="15">
      <c r="E144" s="1">
        <v>35300</v>
      </c>
      <c r="F144" s="1" t="s">
        <v>95</v>
      </c>
      <c r="G144" s="1">
        <v>46</v>
      </c>
      <c r="H144">
        <f>AVERAGE(G144)</f>
        <v>46</v>
      </c>
    </row>
    <row r="145" spans="5:8" ht="15">
      <c r="E145">
        <v>35310</v>
      </c>
      <c r="F145" t="s">
        <v>34</v>
      </c>
      <c r="G145">
        <v>28</v>
      </c>
      <c r="H145">
        <f>AVERAGE(G145:G149)</f>
        <v>27</v>
      </c>
    </row>
    <row r="146" spans="5:7" ht="15">
      <c r="E146">
        <v>35310</v>
      </c>
      <c r="F146" t="s">
        <v>61</v>
      </c>
      <c r="G146">
        <v>23</v>
      </c>
    </row>
    <row r="147" spans="5:7" ht="15">
      <c r="E147">
        <v>35310</v>
      </c>
      <c r="F147" t="s">
        <v>65</v>
      </c>
      <c r="G147">
        <v>27</v>
      </c>
    </row>
    <row r="148" spans="5:7" ht="15">
      <c r="E148">
        <v>35310</v>
      </c>
      <c r="F148" t="s">
        <v>213</v>
      </c>
      <c r="G148">
        <v>24</v>
      </c>
    </row>
    <row r="149" spans="5:7" ht="15">
      <c r="E149">
        <v>35310</v>
      </c>
      <c r="F149" t="s">
        <v>334</v>
      </c>
      <c r="G149">
        <v>33</v>
      </c>
    </row>
    <row r="150" spans="5:8" ht="15">
      <c r="E150" s="1">
        <v>35320</v>
      </c>
      <c r="F150" s="1" t="s">
        <v>74</v>
      </c>
      <c r="G150" s="1">
        <v>29</v>
      </c>
      <c r="H150">
        <f>AVERAGE(G150:G159)</f>
        <v>35.8</v>
      </c>
    </row>
    <row r="151" spans="5:7" ht="15">
      <c r="E151" s="1">
        <v>35320</v>
      </c>
      <c r="F151" s="1" t="s">
        <v>116</v>
      </c>
      <c r="G151" s="1">
        <v>40</v>
      </c>
    </row>
    <row r="152" spans="5:7" ht="15">
      <c r="E152" s="1">
        <v>35320</v>
      </c>
      <c r="F152" s="1" t="s">
        <v>128</v>
      </c>
      <c r="G152" s="1">
        <v>38</v>
      </c>
    </row>
    <row r="153" spans="5:7" ht="15">
      <c r="E153" s="1">
        <v>35320</v>
      </c>
      <c r="F153" s="1" t="s">
        <v>144</v>
      </c>
      <c r="G153" s="1">
        <v>42</v>
      </c>
    </row>
    <row r="154" spans="5:7" ht="15">
      <c r="E154" s="1">
        <v>35320</v>
      </c>
      <c r="F154" s="1" t="s">
        <v>161</v>
      </c>
      <c r="G154" s="1">
        <v>30</v>
      </c>
    </row>
    <row r="155" spans="5:7" ht="15">
      <c r="E155" s="1">
        <v>35320</v>
      </c>
      <c r="F155" s="1" t="s">
        <v>163</v>
      </c>
      <c r="G155" s="1">
        <v>38</v>
      </c>
    </row>
    <row r="156" spans="5:7" ht="15">
      <c r="E156" s="1">
        <v>35320</v>
      </c>
      <c r="F156" s="1" t="s">
        <v>226</v>
      </c>
      <c r="G156" s="1">
        <v>36</v>
      </c>
    </row>
    <row r="157" spans="5:7" ht="15">
      <c r="E157" s="1">
        <v>35320</v>
      </c>
      <c r="F157" s="1" t="s">
        <v>243</v>
      </c>
      <c r="G157" s="1">
        <v>33</v>
      </c>
    </row>
    <row r="158" spans="5:7" ht="15">
      <c r="E158" s="1">
        <v>35320</v>
      </c>
      <c r="F158" s="1" t="s">
        <v>262</v>
      </c>
      <c r="G158" s="1">
        <v>35</v>
      </c>
    </row>
    <row r="159" spans="5:7" ht="15">
      <c r="E159" s="1">
        <v>35320</v>
      </c>
      <c r="F159" s="1" t="s">
        <v>350</v>
      </c>
      <c r="G159" s="1">
        <v>37</v>
      </c>
    </row>
    <row r="160" spans="5:8" ht="15">
      <c r="E160">
        <v>35330</v>
      </c>
      <c r="F160" t="s">
        <v>32</v>
      </c>
      <c r="G160">
        <v>44</v>
      </c>
      <c r="H160">
        <f>AVERAGE(G160:G168)</f>
        <v>50.333333333333336</v>
      </c>
    </row>
    <row r="161" spans="5:7" ht="15">
      <c r="E161">
        <v>35330</v>
      </c>
      <c r="F161" t="s">
        <v>44</v>
      </c>
      <c r="G161">
        <v>49</v>
      </c>
    </row>
    <row r="162" spans="5:7" ht="15">
      <c r="E162">
        <v>35330</v>
      </c>
      <c r="F162" t="s">
        <v>69</v>
      </c>
      <c r="G162">
        <v>58</v>
      </c>
    </row>
    <row r="163" spans="5:7" ht="15">
      <c r="E163">
        <v>35330</v>
      </c>
      <c r="F163" t="s">
        <v>120</v>
      </c>
      <c r="G163">
        <v>42</v>
      </c>
    </row>
    <row r="164" spans="5:7" ht="15">
      <c r="E164">
        <v>35330</v>
      </c>
      <c r="F164" t="s">
        <v>170</v>
      </c>
      <c r="G164">
        <v>54</v>
      </c>
    </row>
    <row r="165" spans="5:7" ht="15">
      <c r="E165">
        <v>35330</v>
      </c>
      <c r="F165" t="s">
        <v>179</v>
      </c>
      <c r="G165">
        <v>53</v>
      </c>
    </row>
    <row r="166" spans="5:7" ht="15">
      <c r="E166">
        <v>35330</v>
      </c>
      <c r="F166" t="s">
        <v>187</v>
      </c>
      <c r="G166">
        <v>50</v>
      </c>
    </row>
    <row r="167" spans="5:7" ht="15">
      <c r="E167">
        <v>35330</v>
      </c>
      <c r="F167" t="s">
        <v>194</v>
      </c>
      <c r="G167">
        <v>48</v>
      </c>
    </row>
    <row r="168" spans="5:7" ht="15">
      <c r="E168">
        <v>35330</v>
      </c>
      <c r="F168" t="s">
        <v>326</v>
      </c>
      <c r="G168">
        <v>55</v>
      </c>
    </row>
    <row r="169" spans="5:8" ht="15">
      <c r="E169" s="1">
        <v>35340</v>
      </c>
      <c r="F169" s="1" t="s">
        <v>89</v>
      </c>
      <c r="G169" s="1">
        <v>21</v>
      </c>
      <c r="H169">
        <f>AVERAGE(G169:G171)</f>
        <v>20</v>
      </c>
    </row>
    <row r="170" spans="5:7" ht="15">
      <c r="E170" s="1">
        <v>35340</v>
      </c>
      <c r="F170" s="1" t="s">
        <v>117</v>
      </c>
      <c r="G170" s="1">
        <v>22</v>
      </c>
    </row>
    <row r="171" spans="5:7" ht="15">
      <c r="E171" s="1">
        <v>35340</v>
      </c>
      <c r="F171" s="1" t="s">
        <v>173</v>
      </c>
      <c r="G171" s="1">
        <v>17</v>
      </c>
    </row>
    <row r="172" spans="5:8" ht="15">
      <c r="E172">
        <v>35350</v>
      </c>
      <c r="F172" t="s">
        <v>132</v>
      </c>
      <c r="G172">
        <v>67</v>
      </c>
      <c r="H172">
        <f>AVERAGE(G172:G174)</f>
        <v>70.66666666666667</v>
      </c>
    </row>
    <row r="173" spans="5:7" ht="15">
      <c r="E173">
        <v>35350</v>
      </c>
      <c r="F173" t="s">
        <v>279</v>
      </c>
      <c r="G173">
        <v>75</v>
      </c>
    </row>
    <row r="174" spans="5:7" ht="15">
      <c r="E174">
        <v>35350</v>
      </c>
      <c r="F174" t="s">
        <v>316</v>
      </c>
      <c r="G174">
        <v>70</v>
      </c>
    </row>
    <row r="175" spans="5:8" ht="15">
      <c r="E175" s="1">
        <v>35360</v>
      </c>
      <c r="F175" s="1" t="s">
        <v>27</v>
      </c>
      <c r="G175" s="1">
        <v>43</v>
      </c>
      <c r="H175">
        <f>AVERAGE(G175:G182)</f>
        <v>41.375</v>
      </c>
    </row>
    <row r="176" spans="5:7" ht="15">
      <c r="E176" s="1">
        <v>35360</v>
      </c>
      <c r="F176" s="1" t="s">
        <v>123</v>
      </c>
      <c r="G176" s="1">
        <v>40</v>
      </c>
    </row>
    <row r="177" spans="5:7" ht="15">
      <c r="E177" s="1">
        <v>35360</v>
      </c>
      <c r="F177" s="1" t="s">
        <v>147</v>
      </c>
      <c r="G177" s="1">
        <v>44</v>
      </c>
    </row>
    <row r="178" spans="5:7" ht="15">
      <c r="E178" s="1">
        <v>35360</v>
      </c>
      <c r="F178" s="1" t="s">
        <v>158</v>
      </c>
      <c r="G178" s="1">
        <v>40</v>
      </c>
    </row>
    <row r="179" spans="5:7" ht="15">
      <c r="E179" s="1">
        <v>35360</v>
      </c>
      <c r="F179" s="1" t="s">
        <v>190</v>
      </c>
      <c r="G179" s="1">
        <v>46</v>
      </c>
    </row>
    <row r="180" spans="5:7" ht="15">
      <c r="E180" s="1">
        <v>35360</v>
      </c>
      <c r="F180" s="1" t="s">
        <v>202</v>
      </c>
      <c r="G180" s="1">
        <v>39</v>
      </c>
    </row>
    <row r="181" spans="5:7" ht="15">
      <c r="E181" s="1">
        <v>35360</v>
      </c>
      <c r="F181" s="1" t="s">
        <v>305</v>
      </c>
      <c r="G181" s="1">
        <v>42</v>
      </c>
    </row>
    <row r="182" spans="5:7" ht="15">
      <c r="E182" s="1">
        <v>35360</v>
      </c>
      <c r="F182" s="1" t="s">
        <v>335</v>
      </c>
      <c r="G182" s="1">
        <v>37</v>
      </c>
    </row>
    <row r="183" spans="5:8" ht="15">
      <c r="E183">
        <v>35370</v>
      </c>
      <c r="F183" t="s">
        <v>8</v>
      </c>
      <c r="G183">
        <v>43</v>
      </c>
      <c r="H183">
        <f>AVERAGE(G183:G191)</f>
        <v>46.333333333333336</v>
      </c>
    </row>
    <row r="184" spans="5:7" ht="15">
      <c r="E184">
        <v>35370</v>
      </c>
      <c r="F184" t="s">
        <v>35</v>
      </c>
      <c r="G184">
        <v>50</v>
      </c>
    </row>
    <row r="185" spans="5:7" ht="15">
      <c r="E185">
        <v>35370</v>
      </c>
      <c r="F185" t="s">
        <v>39</v>
      </c>
      <c r="G185">
        <v>51</v>
      </c>
    </row>
    <row r="186" spans="5:7" ht="15">
      <c r="E186">
        <v>35370</v>
      </c>
      <c r="F186" t="s">
        <v>91</v>
      </c>
      <c r="G186">
        <v>40</v>
      </c>
    </row>
    <row r="187" spans="5:7" ht="15">
      <c r="E187">
        <v>35370</v>
      </c>
      <c r="F187" t="s">
        <v>98</v>
      </c>
      <c r="G187">
        <v>51</v>
      </c>
    </row>
    <row r="188" spans="5:7" ht="15">
      <c r="E188">
        <v>35370</v>
      </c>
      <c r="F188" t="s">
        <v>160</v>
      </c>
      <c r="G188">
        <v>52</v>
      </c>
    </row>
    <row r="189" spans="5:7" ht="15">
      <c r="E189">
        <v>35370</v>
      </c>
      <c r="F189" t="s">
        <v>200</v>
      </c>
      <c r="G189">
        <v>47</v>
      </c>
    </row>
    <row r="190" spans="5:7" ht="15">
      <c r="E190">
        <v>35370</v>
      </c>
      <c r="F190" t="s">
        <v>288</v>
      </c>
      <c r="G190">
        <v>47</v>
      </c>
    </row>
    <row r="191" spans="5:7" ht="15">
      <c r="E191">
        <v>35370</v>
      </c>
      <c r="F191" t="s">
        <v>345</v>
      </c>
      <c r="G191">
        <v>36</v>
      </c>
    </row>
    <row r="192" spans="5:8" ht="15">
      <c r="E192" s="1">
        <v>35380</v>
      </c>
      <c r="F192" s="1" t="s">
        <v>188</v>
      </c>
      <c r="G192" s="1">
        <v>43</v>
      </c>
      <c r="H192">
        <f>AVERAGE(G192:G196)</f>
        <v>44</v>
      </c>
    </row>
    <row r="193" spans="5:7" ht="15">
      <c r="E193" s="1">
        <v>35380</v>
      </c>
      <c r="F193" s="1" t="s">
        <v>225</v>
      </c>
      <c r="G193" s="1">
        <v>51</v>
      </c>
    </row>
    <row r="194" spans="5:7" ht="15">
      <c r="E194" s="1">
        <v>35380</v>
      </c>
      <c r="F194" s="1" t="s">
        <v>235</v>
      </c>
      <c r="G194" s="1">
        <v>45</v>
      </c>
    </row>
    <row r="195" spans="5:7" ht="15">
      <c r="E195" s="1">
        <v>35380</v>
      </c>
      <c r="F195" s="1" t="s">
        <v>320</v>
      </c>
      <c r="G195" s="1">
        <v>43</v>
      </c>
    </row>
    <row r="196" spans="5:7" ht="15">
      <c r="E196" s="1">
        <v>35380</v>
      </c>
      <c r="F196" s="1" t="s">
        <v>347</v>
      </c>
      <c r="G196" s="1">
        <v>38</v>
      </c>
    </row>
    <row r="197" spans="5:8" ht="15">
      <c r="E197">
        <v>35390</v>
      </c>
      <c r="F197" t="s">
        <v>102</v>
      </c>
      <c r="G197">
        <v>52</v>
      </c>
      <c r="H197">
        <f>AVERAGE(G197:G200)</f>
        <v>52.75</v>
      </c>
    </row>
    <row r="198" spans="5:7" ht="15">
      <c r="E198">
        <v>35390</v>
      </c>
      <c r="F198" t="s">
        <v>129</v>
      </c>
      <c r="G198">
        <v>47</v>
      </c>
    </row>
    <row r="199" spans="5:7" ht="15">
      <c r="E199">
        <v>35390</v>
      </c>
      <c r="F199" t="s">
        <v>330</v>
      </c>
      <c r="G199">
        <v>53</v>
      </c>
    </row>
    <row r="200" spans="5:7" ht="15">
      <c r="E200">
        <v>35390</v>
      </c>
      <c r="F200" t="s">
        <v>336</v>
      </c>
      <c r="G200">
        <v>59</v>
      </c>
    </row>
    <row r="201" spans="5:8" ht="15">
      <c r="E201" s="1">
        <v>35400</v>
      </c>
      <c r="F201" s="1" t="s">
        <v>55</v>
      </c>
      <c r="G201" s="1">
        <v>69</v>
      </c>
      <c r="H201">
        <f>AVERAGE(G201:G205)</f>
        <v>73.2</v>
      </c>
    </row>
    <row r="202" spans="5:7" ht="15">
      <c r="E202" s="1">
        <v>35400</v>
      </c>
      <c r="F202" s="1" t="s">
        <v>227</v>
      </c>
      <c r="G202" s="1">
        <v>74</v>
      </c>
    </row>
    <row r="203" spans="5:7" ht="15">
      <c r="E203" s="1">
        <v>35400</v>
      </c>
      <c r="F203" s="1" t="s">
        <v>258</v>
      </c>
      <c r="G203" s="1">
        <v>77</v>
      </c>
    </row>
    <row r="204" spans="5:7" ht="15">
      <c r="E204" s="1">
        <v>35400</v>
      </c>
      <c r="F204" s="1" t="s">
        <v>306</v>
      </c>
      <c r="G204" s="1">
        <v>74</v>
      </c>
    </row>
    <row r="205" spans="5:7" ht="15">
      <c r="E205" s="1">
        <v>35400</v>
      </c>
      <c r="F205" s="1" t="s">
        <v>328</v>
      </c>
      <c r="G205" s="1">
        <v>72</v>
      </c>
    </row>
    <row r="206" spans="5:8" ht="15">
      <c r="E206">
        <v>35410</v>
      </c>
      <c r="F206" t="s">
        <v>57</v>
      </c>
      <c r="G206">
        <v>21</v>
      </c>
      <c r="H206">
        <f>AVERAGE(G206:G210)</f>
        <v>22.6</v>
      </c>
    </row>
    <row r="207" spans="5:7" ht="15">
      <c r="E207">
        <v>35410</v>
      </c>
      <c r="F207" t="s">
        <v>81</v>
      </c>
      <c r="G207">
        <v>20</v>
      </c>
    </row>
    <row r="208" spans="5:7" ht="15">
      <c r="E208">
        <v>35410</v>
      </c>
      <c r="F208" t="s">
        <v>219</v>
      </c>
      <c r="G208">
        <v>19</v>
      </c>
    </row>
    <row r="209" spans="5:7" ht="15">
      <c r="E209">
        <v>35410</v>
      </c>
      <c r="F209" t="s">
        <v>223</v>
      </c>
      <c r="G209">
        <v>27</v>
      </c>
    </row>
    <row r="210" spans="5:7" ht="15">
      <c r="E210">
        <v>35410</v>
      </c>
      <c r="F210" t="s">
        <v>271</v>
      </c>
      <c r="G210">
        <v>26</v>
      </c>
    </row>
    <row r="211" spans="5:8" ht="15">
      <c r="E211" s="1">
        <v>35420</v>
      </c>
      <c r="F211" s="1" t="s">
        <v>115</v>
      </c>
      <c r="G211" s="1">
        <v>59</v>
      </c>
      <c r="H211">
        <f>AVERAGE(G211:G218)</f>
        <v>64.125</v>
      </c>
    </row>
    <row r="212" spans="5:7" ht="15">
      <c r="E212" s="1">
        <v>35420</v>
      </c>
      <c r="F212" s="1" t="s">
        <v>156</v>
      </c>
      <c r="G212" s="1">
        <v>57</v>
      </c>
    </row>
    <row r="213" spans="5:7" ht="15">
      <c r="E213" s="1">
        <v>35420</v>
      </c>
      <c r="F213" s="1" t="s">
        <v>181</v>
      </c>
      <c r="G213" s="1">
        <v>62</v>
      </c>
    </row>
    <row r="214" spans="5:7" ht="15">
      <c r="E214" s="1">
        <v>35420</v>
      </c>
      <c r="F214" s="1" t="s">
        <v>193</v>
      </c>
      <c r="G214" s="1">
        <v>66</v>
      </c>
    </row>
    <row r="215" spans="5:7" ht="15">
      <c r="E215" s="1">
        <v>35420</v>
      </c>
      <c r="F215" s="1" t="s">
        <v>207</v>
      </c>
      <c r="G215" s="1">
        <v>70</v>
      </c>
    </row>
    <row r="216" spans="5:7" ht="15">
      <c r="E216" s="1">
        <v>35420</v>
      </c>
      <c r="F216" s="1" t="s">
        <v>242</v>
      </c>
      <c r="G216" s="1">
        <v>72</v>
      </c>
    </row>
    <row r="217" spans="5:7" ht="15">
      <c r="E217" s="1">
        <v>35420</v>
      </c>
      <c r="F217" s="1" t="s">
        <v>287</v>
      </c>
      <c r="G217" s="1">
        <v>67</v>
      </c>
    </row>
    <row r="218" spans="5:7" ht="15">
      <c r="E218" s="1">
        <v>35420</v>
      </c>
      <c r="F218" s="1" t="s">
        <v>364</v>
      </c>
      <c r="G218" s="1">
        <v>60</v>
      </c>
    </row>
    <row r="219" spans="5:8" ht="15">
      <c r="E219">
        <v>35430</v>
      </c>
      <c r="F219" t="s">
        <v>371</v>
      </c>
      <c r="G219">
        <v>61</v>
      </c>
      <c r="H219">
        <f>AVERAGE(G219:G224)</f>
        <v>64.33333333333333</v>
      </c>
    </row>
    <row r="220" spans="5:7" ht="15">
      <c r="E220">
        <v>35430</v>
      </c>
      <c r="F220" t="s">
        <v>141</v>
      </c>
      <c r="G220">
        <v>64</v>
      </c>
    </row>
    <row r="221" spans="5:7" ht="15">
      <c r="E221">
        <v>35430</v>
      </c>
      <c r="F221" t="s">
        <v>295</v>
      </c>
      <c r="G221">
        <v>65</v>
      </c>
    </row>
    <row r="222" spans="5:7" ht="15">
      <c r="E222">
        <v>35430</v>
      </c>
      <c r="F222" t="s">
        <v>300</v>
      </c>
      <c r="G222">
        <v>66</v>
      </c>
    </row>
    <row r="223" spans="5:7" ht="15">
      <c r="E223">
        <v>35430</v>
      </c>
      <c r="F223" t="s">
        <v>321</v>
      </c>
      <c r="G223">
        <v>64</v>
      </c>
    </row>
    <row r="224" spans="5:7" ht="15">
      <c r="E224">
        <v>35430</v>
      </c>
      <c r="F224" t="s">
        <v>329</v>
      </c>
      <c r="G224">
        <v>66</v>
      </c>
    </row>
    <row r="225" spans="5:8" ht="15">
      <c r="E225" s="1">
        <v>35440</v>
      </c>
      <c r="F225" s="1" t="s">
        <v>77</v>
      </c>
      <c r="G225" s="1">
        <v>34</v>
      </c>
      <c r="H225">
        <f>AVERAGE(G225:G228)</f>
        <v>30.25</v>
      </c>
    </row>
    <row r="226" spans="5:7" ht="15">
      <c r="E226" s="1">
        <v>35440</v>
      </c>
      <c r="F226" s="1" t="s">
        <v>92</v>
      </c>
      <c r="G226" s="1">
        <v>27</v>
      </c>
    </row>
    <row r="227" spans="5:7" ht="15">
      <c r="E227" s="1">
        <v>35440</v>
      </c>
      <c r="F227" s="1" t="s">
        <v>105</v>
      </c>
      <c r="G227" s="1">
        <v>34</v>
      </c>
    </row>
    <row r="228" spans="5:7" ht="15">
      <c r="E228" s="1">
        <v>35440</v>
      </c>
      <c r="F228" s="1" t="s">
        <v>212</v>
      </c>
      <c r="G228" s="1">
        <v>26</v>
      </c>
    </row>
    <row r="229" spans="5:8" ht="15">
      <c r="E229">
        <v>35450</v>
      </c>
      <c r="F229" t="s">
        <v>83</v>
      </c>
      <c r="G229">
        <v>34</v>
      </c>
      <c r="H229">
        <f>AVERAGE(G229:G233)</f>
        <v>36.6</v>
      </c>
    </row>
    <row r="230" spans="5:7" ht="15">
      <c r="E230">
        <v>35450</v>
      </c>
      <c r="F230" t="s">
        <v>145</v>
      </c>
      <c r="G230">
        <v>42</v>
      </c>
    </row>
    <row r="231" spans="5:7" ht="15">
      <c r="E231">
        <v>35450</v>
      </c>
      <c r="F231" t="s">
        <v>175</v>
      </c>
      <c r="G231">
        <v>32</v>
      </c>
    </row>
    <row r="232" spans="5:7" ht="15">
      <c r="E232">
        <v>35450</v>
      </c>
      <c r="F232" t="s">
        <v>189</v>
      </c>
      <c r="G232">
        <v>37</v>
      </c>
    </row>
    <row r="233" spans="5:7" ht="15">
      <c r="E233">
        <v>35450</v>
      </c>
      <c r="F233" t="s">
        <v>354</v>
      </c>
      <c r="G233">
        <v>38</v>
      </c>
    </row>
    <row r="234" spans="5:8" ht="15">
      <c r="E234" s="1">
        <v>35460</v>
      </c>
      <c r="F234" s="1" t="s">
        <v>13</v>
      </c>
      <c r="G234" s="1">
        <v>38</v>
      </c>
      <c r="H234">
        <f>AVERAGE(G234:G243)</f>
        <v>45.3</v>
      </c>
    </row>
    <row r="235" spans="5:7" ht="15">
      <c r="E235" s="1">
        <v>35460</v>
      </c>
      <c r="F235" s="1" t="s">
        <v>68</v>
      </c>
      <c r="G235" s="1">
        <v>54</v>
      </c>
    </row>
    <row r="236" spans="5:7" ht="15">
      <c r="E236" s="1">
        <v>35460</v>
      </c>
      <c r="F236" s="1" t="s">
        <v>138</v>
      </c>
      <c r="G236" s="1">
        <v>54</v>
      </c>
    </row>
    <row r="237" spans="5:7" ht="15">
      <c r="E237" s="1">
        <v>35460</v>
      </c>
      <c r="F237" s="1" t="s">
        <v>165</v>
      </c>
      <c r="G237" s="1">
        <v>36</v>
      </c>
    </row>
    <row r="238" spans="5:7" ht="15">
      <c r="E238" s="1">
        <v>35460</v>
      </c>
      <c r="F238" s="1" t="s">
        <v>208</v>
      </c>
      <c r="G238" s="1">
        <v>54</v>
      </c>
    </row>
    <row r="239" spans="5:7" ht="15">
      <c r="E239" s="1">
        <v>35460</v>
      </c>
      <c r="F239" s="1" t="s">
        <v>274</v>
      </c>
      <c r="G239" s="1">
        <v>50</v>
      </c>
    </row>
    <row r="240" spans="5:7" ht="15">
      <c r="E240" s="1">
        <v>35460</v>
      </c>
      <c r="F240" s="1" t="s">
        <v>283</v>
      </c>
      <c r="G240" s="1">
        <v>45</v>
      </c>
    </row>
    <row r="241" spans="5:7" ht="15">
      <c r="E241" s="1">
        <v>35460</v>
      </c>
      <c r="F241" s="1" t="s">
        <v>309</v>
      </c>
      <c r="G241" s="1">
        <v>38</v>
      </c>
    </row>
    <row r="242" spans="5:7" ht="15">
      <c r="E242" s="1">
        <v>35460</v>
      </c>
      <c r="F242" s="1" t="s">
        <v>319</v>
      </c>
      <c r="G242" s="1">
        <v>45</v>
      </c>
    </row>
    <row r="243" spans="5:7" ht="15">
      <c r="E243" s="1">
        <v>35460</v>
      </c>
      <c r="F243" s="1" t="s">
        <v>348</v>
      </c>
      <c r="G243" s="1">
        <v>39</v>
      </c>
    </row>
    <row r="244" spans="5:8" ht="15">
      <c r="E244">
        <v>35470</v>
      </c>
      <c r="F244" t="s">
        <v>14</v>
      </c>
      <c r="G244">
        <v>39</v>
      </c>
      <c r="H244">
        <f>AVERAGE(G244:G247)</f>
        <v>43.25</v>
      </c>
    </row>
    <row r="245" spans="5:7" ht="15">
      <c r="E245">
        <v>35470</v>
      </c>
      <c r="F245" t="s">
        <v>135</v>
      </c>
      <c r="G245">
        <v>45</v>
      </c>
    </row>
    <row r="246" spans="5:7" ht="15">
      <c r="E246">
        <v>35470</v>
      </c>
      <c r="F246" t="s">
        <v>154</v>
      </c>
      <c r="G246">
        <v>49</v>
      </c>
    </row>
    <row r="247" spans="5:7" ht="15">
      <c r="E247">
        <v>35470</v>
      </c>
      <c r="F247" t="s">
        <v>233</v>
      </c>
      <c r="G247">
        <v>40</v>
      </c>
    </row>
    <row r="248" spans="5:8" ht="15">
      <c r="E248" s="1">
        <v>35480</v>
      </c>
      <c r="F248" s="1" t="s">
        <v>106</v>
      </c>
      <c r="G248" s="1">
        <v>49</v>
      </c>
      <c r="H248">
        <f>AVERAGE(G248:G250)</f>
        <v>47.333333333333336</v>
      </c>
    </row>
    <row r="249" spans="5:7" ht="15">
      <c r="E249" s="1">
        <v>35480</v>
      </c>
      <c r="F249" s="1" t="s">
        <v>195</v>
      </c>
      <c r="G249" s="1">
        <v>46</v>
      </c>
    </row>
    <row r="250" spans="5:7" ht="15">
      <c r="E250" s="1">
        <v>35480</v>
      </c>
      <c r="F250" s="1" t="s">
        <v>307</v>
      </c>
      <c r="G250" s="1">
        <v>47</v>
      </c>
    </row>
    <row r="251" spans="5:8" ht="15">
      <c r="E251">
        <v>35490</v>
      </c>
      <c r="F251" t="s">
        <v>60</v>
      </c>
      <c r="G251">
        <v>37</v>
      </c>
      <c r="H251">
        <f>AVERAGE(G251:G255)</f>
        <v>31.2</v>
      </c>
    </row>
    <row r="252" spans="5:7" ht="15">
      <c r="E252">
        <v>35490</v>
      </c>
      <c r="F252" t="s">
        <v>97</v>
      </c>
      <c r="G252">
        <v>27</v>
      </c>
    </row>
    <row r="253" spans="5:7" ht="15">
      <c r="E253">
        <v>35490</v>
      </c>
      <c r="F253" t="s">
        <v>256</v>
      </c>
      <c r="G253">
        <v>33</v>
      </c>
    </row>
    <row r="254" spans="5:7" ht="15">
      <c r="E254">
        <v>35490</v>
      </c>
      <c r="F254" t="s">
        <v>263</v>
      </c>
      <c r="G254">
        <v>28</v>
      </c>
    </row>
    <row r="255" spans="5:7" ht="15">
      <c r="E255">
        <v>35490</v>
      </c>
      <c r="F255" t="s">
        <v>361</v>
      </c>
      <c r="G255">
        <v>31</v>
      </c>
    </row>
    <row r="256" spans="5:8" ht="15">
      <c r="E256" s="1">
        <v>35500</v>
      </c>
      <c r="F256" s="1" t="s">
        <v>17</v>
      </c>
      <c r="G256" s="1">
        <v>48</v>
      </c>
      <c r="H256">
        <f>AVERAGE(G256:G266)</f>
        <v>43.45454545454545</v>
      </c>
    </row>
    <row r="257" spans="5:7" ht="15">
      <c r="E257" s="1">
        <v>35500</v>
      </c>
      <c r="F257" s="1" t="s">
        <v>48</v>
      </c>
      <c r="G257" s="1">
        <v>33</v>
      </c>
    </row>
    <row r="258" spans="5:7" ht="15">
      <c r="E258" s="1">
        <v>35500</v>
      </c>
      <c r="F258" s="1" t="s">
        <v>72</v>
      </c>
      <c r="G258" s="1">
        <v>36</v>
      </c>
    </row>
    <row r="259" spans="5:7" ht="15">
      <c r="E259" s="1">
        <v>35500</v>
      </c>
      <c r="F259" s="1" t="s">
        <v>87</v>
      </c>
      <c r="G259" s="1">
        <v>48</v>
      </c>
    </row>
    <row r="260" spans="5:7" ht="15">
      <c r="E260" s="1">
        <v>35500</v>
      </c>
      <c r="F260" s="1" t="s">
        <v>124</v>
      </c>
      <c r="G260" s="1">
        <v>50</v>
      </c>
    </row>
    <row r="261" spans="5:7" ht="15">
      <c r="E261" s="1">
        <v>35500</v>
      </c>
      <c r="F261" s="1" t="s">
        <v>211</v>
      </c>
      <c r="G261" s="1">
        <v>45</v>
      </c>
    </row>
    <row r="262" spans="5:7" ht="15">
      <c r="E262" s="1">
        <v>35500</v>
      </c>
      <c r="F262" s="1" t="s">
        <v>241</v>
      </c>
      <c r="G262" s="1">
        <v>39</v>
      </c>
    </row>
    <row r="263" spans="5:7" ht="15">
      <c r="E263" s="1">
        <v>35500</v>
      </c>
      <c r="F263" s="1" t="s">
        <v>269</v>
      </c>
      <c r="G263" s="1">
        <v>39</v>
      </c>
    </row>
    <row r="264" spans="5:7" ht="15">
      <c r="E264" s="1">
        <v>35500</v>
      </c>
      <c r="F264" s="1" t="s">
        <v>304</v>
      </c>
      <c r="G264" s="1">
        <v>53</v>
      </c>
    </row>
    <row r="265" spans="5:7" ht="15">
      <c r="E265" s="1">
        <v>35500</v>
      </c>
      <c r="F265" s="1" t="s">
        <v>339</v>
      </c>
      <c r="G265" s="1">
        <v>46</v>
      </c>
    </row>
    <row r="266" spans="5:7" ht="15">
      <c r="E266" s="1">
        <v>35500</v>
      </c>
      <c r="F266" s="1" t="s">
        <v>366</v>
      </c>
      <c r="G266" s="1">
        <v>41</v>
      </c>
    </row>
    <row r="267" spans="5:8" ht="15">
      <c r="E267">
        <v>35510</v>
      </c>
      <c r="F267" t="s">
        <v>47</v>
      </c>
      <c r="G267">
        <v>4</v>
      </c>
      <c r="H267">
        <f>AVERAGE(G267)</f>
        <v>4</v>
      </c>
    </row>
    <row r="268" spans="5:8" ht="15">
      <c r="E268" s="1">
        <v>35520</v>
      </c>
      <c r="F268" s="1" t="s">
        <v>52</v>
      </c>
      <c r="G268" s="1">
        <v>14</v>
      </c>
      <c r="H268">
        <f>AVERAGE(G268:G271)</f>
        <v>18.5</v>
      </c>
    </row>
    <row r="269" spans="5:7" ht="15">
      <c r="E269" s="1">
        <v>35520</v>
      </c>
      <c r="F269" s="1" t="s">
        <v>134</v>
      </c>
      <c r="G269" s="1">
        <v>18</v>
      </c>
    </row>
    <row r="270" spans="5:7" ht="15">
      <c r="E270" s="1">
        <v>35520</v>
      </c>
      <c r="F270" s="1" t="s">
        <v>192</v>
      </c>
      <c r="G270" s="1">
        <v>17</v>
      </c>
    </row>
    <row r="271" spans="5:7" ht="15">
      <c r="E271" s="1">
        <v>35520</v>
      </c>
      <c r="F271" s="1" t="s">
        <v>210</v>
      </c>
      <c r="G271" s="1">
        <v>25</v>
      </c>
    </row>
    <row r="272" spans="5:8" ht="15">
      <c r="E272">
        <v>35530</v>
      </c>
      <c r="F272" t="s">
        <v>36</v>
      </c>
      <c r="G272">
        <v>18</v>
      </c>
      <c r="H272">
        <f>AVERAGE(G272:G274)</f>
        <v>17.666666666666668</v>
      </c>
    </row>
    <row r="273" spans="5:7" ht="15">
      <c r="E273">
        <v>35530</v>
      </c>
      <c r="F273" t="s">
        <v>221</v>
      </c>
      <c r="G273">
        <v>14</v>
      </c>
    </row>
    <row r="274" spans="5:7" ht="15">
      <c r="E274">
        <v>35530</v>
      </c>
      <c r="F274" t="s">
        <v>264</v>
      </c>
      <c r="G274">
        <v>21</v>
      </c>
    </row>
    <row r="275" spans="5:8" ht="15">
      <c r="E275" s="1">
        <v>35540</v>
      </c>
      <c r="F275" s="1" t="s">
        <v>166</v>
      </c>
      <c r="G275" s="1">
        <v>60</v>
      </c>
      <c r="H275">
        <f>AVERAGE(G275:G278)</f>
        <v>59</v>
      </c>
    </row>
    <row r="276" spans="5:7" ht="15">
      <c r="E276" s="1">
        <v>35540</v>
      </c>
      <c r="F276" s="1" t="s">
        <v>197</v>
      </c>
      <c r="G276" s="1">
        <v>57</v>
      </c>
    </row>
    <row r="277" spans="5:7" ht="15">
      <c r="E277" s="1">
        <v>35540</v>
      </c>
      <c r="F277" s="1" t="s">
        <v>236</v>
      </c>
      <c r="G277" s="1">
        <v>65</v>
      </c>
    </row>
    <row r="278" spans="5:7" ht="15">
      <c r="E278" s="1">
        <v>35540</v>
      </c>
      <c r="F278" s="1" t="s">
        <v>359</v>
      </c>
      <c r="G278" s="1">
        <v>54</v>
      </c>
    </row>
    <row r="279" spans="5:8" ht="15">
      <c r="E279">
        <v>35550</v>
      </c>
      <c r="F279" t="s">
        <v>42</v>
      </c>
      <c r="G279">
        <v>61</v>
      </c>
      <c r="H279">
        <f>AVERAGE(G279:G285)</f>
        <v>56.42857142857143</v>
      </c>
    </row>
    <row r="280" spans="5:7" ht="15">
      <c r="E280">
        <v>35550</v>
      </c>
      <c r="F280" t="s">
        <v>172</v>
      </c>
      <c r="G280">
        <v>51</v>
      </c>
    </row>
    <row r="281" spans="5:7" ht="15">
      <c r="E281">
        <v>35550</v>
      </c>
      <c r="F281" t="s">
        <v>176</v>
      </c>
      <c r="G281">
        <v>46</v>
      </c>
    </row>
    <row r="282" spans="5:7" ht="15">
      <c r="E282">
        <v>35550</v>
      </c>
      <c r="F282" t="s">
        <v>231</v>
      </c>
      <c r="G282">
        <v>54</v>
      </c>
    </row>
    <row r="283" spans="5:7" ht="15">
      <c r="E283">
        <v>35550</v>
      </c>
      <c r="F283" t="s">
        <v>265</v>
      </c>
      <c r="G283">
        <v>64</v>
      </c>
    </row>
    <row r="284" spans="5:7" ht="15">
      <c r="E284">
        <v>35550</v>
      </c>
      <c r="F284" t="s">
        <v>284</v>
      </c>
      <c r="G284">
        <v>60</v>
      </c>
    </row>
    <row r="285" spans="5:7" ht="15">
      <c r="E285">
        <v>35550</v>
      </c>
      <c r="F285" t="s">
        <v>301</v>
      </c>
      <c r="G285">
        <v>59</v>
      </c>
    </row>
    <row r="286" spans="5:8" ht="15">
      <c r="E286" s="1">
        <v>35560</v>
      </c>
      <c r="F286" s="1" t="s">
        <v>6</v>
      </c>
      <c r="G286" s="1">
        <v>43</v>
      </c>
      <c r="H286">
        <f>AVERAGE(G286:G292)</f>
        <v>39.57142857142857</v>
      </c>
    </row>
    <row r="287" spans="5:7" ht="15">
      <c r="E287" s="1">
        <v>35560</v>
      </c>
      <c r="F287" s="1" t="s">
        <v>19</v>
      </c>
      <c r="G287" s="1">
        <v>40</v>
      </c>
    </row>
    <row r="288" spans="5:7" ht="15">
      <c r="E288" s="1">
        <v>35560</v>
      </c>
      <c r="F288" s="1" t="s">
        <v>130</v>
      </c>
      <c r="G288" s="1">
        <v>45</v>
      </c>
    </row>
    <row r="289" spans="5:7" ht="15">
      <c r="E289" s="1">
        <v>35560</v>
      </c>
      <c r="F289" s="1" t="s">
        <v>183</v>
      </c>
      <c r="G289" s="1">
        <v>36</v>
      </c>
    </row>
    <row r="290" spans="5:7" ht="15">
      <c r="E290" s="1">
        <v>35560</v>
      </c>
      <c r="F290" s="1" t="s">
        <v>220</v>
      </c>
      <c r="G290" s="1">
        <v>42</v>
      </c>
    </row>
    <row r="291" spans="5:7" ht="15">
      <c r="E291" s="1">
        <v>35560</v>
      </c>
      <c r="F291" s="1" t="s">
        <v>254</v>
      </c>
      <c r="G291" s="1">
        <v>38</v>
      </c>
    </row>
    <row r="292" spans="5:7" ht="15">
      <c r="E292" s="1">
        <v>35560</v>
      </c>
      <c r="F292" s="1" t="s">
        <v>324</v>
      </c>
      <c r="G292" s="1">
        <v>33</v>
      </c>
    </row>
    <row r="293" spans="5:8" ht="15">
      <c r="E293">
        <v>35580</v>
      </c>
      <c r="F293" t="s">
        <v>18</v>
      </c>
      <c r="G293">
        <v>39</v>
      </c>
      <c r="H293">
        <f>AVERAGE(G293:G299)</f>
        <v>34</v>
      </c>
    </row>
    <row r="294" spans="5:7" ht="15">
      <c r="E294">
        <v>35580</v>
      </c>
      <c r="F294" t="s">
        <v>101</v>
      </c>
      <c r="G294">
        <v>31</v>
      </c>
    </row>
    <row r="295" spans="5:7" ht="15">
      <c r="E295">
        <v>35580</v>
      </c>
      <c r="F295" t="s">
        <v>103</v>
      </c>
      <c r="G295">
        <v>33</v>
      </c>
    </row>
    <row r="296" spans="5:7" ht="15">
      <c r="E296">
        <v>35580</v>
      </c>
      <c r="F296" t="s">
        <v>104</v>
      </c>
      <c r="G296">
        <v>38</v>
      </c>
    </row>
    <row r="297" spans="5:7" ht="15">
      <c r="E297">
        <v>35580</v>
      </c>
      <c r="F297" t="s">
        <v>153</v>
      </c>
      <c r="G297">
        <v>34</v>
      </c>
    </row>
    <row r="298" spans="5:7" ht="15">
      <c r="E298">
        <v>35580</v>
      </c>
      <c r="F298" t="s">
        <v>245</v>
      </c>
      <c r="G298">
        <v>23</v>
      </c>
    </row>
    <row r="299" spans="5:7" ht="15">
      <c r="E299">
        <v>35580</v>
      </c>
      <c r="F299" t="s">
        <v>327</v>
      </c>
      <c r="G299">
        <v>40</v>
      </c>
    </row>
    <row r="300" spans="5:8" ht="15">
      <c r="E300" s="1">
        <v>35590</v>
      </c>
      <c r="F300" s="1" t="s">
        <v>66</v>
      </c>
      <c r="G300" s="1">
        <v>23</v>
      </c>
      <c r="H300">
        <f>AVERAGE(G300:G303)</f>
        <v>23</v>
      </c>
    </row>
    <row r="301" spans="5:7" ht="15">
      <c r="E301" s="1">
        <v>35590</v>
      </c>
      <c r="F301" s="1" t="s">
        <v>113</v>
      </c>
      <c r="G301" s="1">
        <v>22</v>
      </c>
    </row>
    <row r="302" spans="5:7" ht="15">
      <c r="E302" s="1">
        <v>35590</v>
      </c>
      <c r="F302" s="1" t="s">
        <v>127</v>
      </c>
      <c r="G302" s="1">
        <v>27</v>
      </c>
    </row>
    <row r="303" spans="5:7" ht="15">
      <c r="E303" s="1">
        <v>35590</v>
      </c>
      <c r="F303" s="1" t="s">
        <v>291</v>
      </c>
      <c r="G303" s="1">
        <v>20</v>
      </c>
    </row>
    <row r="304" spans="5:8" ht="15">
      <c r="E304">
        <v>35600</v>
      </c>
      <c r="F304" t="s">
        <v>15</v>
      </c>
      <c r="G304">
        <v>74</v>
      </c>
      <c r="H304">
        <f>AVERAGE(G304:G306)</f>
        <v>72</v>
      </c>
    </row>
    <row r="305" spans="5:7" ht="15">
      <c r="E305">
        <v>35600</v>
      </c>
      <c r="F305" t="s">
        <v>250</v>
      </c>
      <c r="G305">
        <v>75</v>
      </c>
    </row>
    <row r="306" spans="5:7" ht="15">
      <c r="E306">
        <v>35600</v>
      </c>
      <c r="F306" t="s">
        <v>338</v>
      </c>
      <c r="G306">
        <v>67</v>
      </c>
    </row>
    <row r="307" spans="5:8" ht="15">
      <c r="E307" s="1">
        <v>35610</v>
      </c>
      <c r="F307" s="1" t="s">
        <v>234</v>
      </c>
      <c r="G307" s="1">
        <v>53</v>
      </c>
      <c r="H307">
        <f>AVERAGE(G307:G313)</f>
        <v>54.285714285714285</v>
      </c>
    </row>
    <row r="308" spans="5:7" ht="15">
      <c r="E308" s="1">
        <v>35610</v>
      </c>
      <c r="F308" s="1" t="s">
        <v>260</v>
      </c>
      <c r="G308" s="1">
        <v>61</v>
      </c>
    </row>
    <row r="309" spans="5:7" ht="15">
      <c r="E309" s="1">
        <v>35610</v>
      </c>
      <c r="F309" s="1" t="s">
        <v>261</v>
      </c>
      <c r="G309" s="1">
        <v>56</v>
      </c>
    </row>
    <row r="310" spans="5:7" ht="15">
      <c r="E310" s="1">
        <v>35610</v>
      </c>
      <c r="F310" s="1" t="s">
        <v>266</v>
      </c>
      <c r="G310" s="1">
        <v>51</v>
      </c>
    </row>
    <row r="311" spans="5:7" ht="15">
      <c r="E311" s="1">
        <v>35610</v>
      </c>
      <c r="F311" s="1" t="s">
        <v>286</v>
      </c>
      <c r="G311" s="1">
        <v>58</v>
      </c>
    </row>
    <row r="312" spans="5:7" ht="15">
      <c r="E312" s="1">
        <v>35610</v>
      </c>
      <c r="F312" s="1" t="s">
        <v>346</v>
      </c>
      <c r="G312" s="1">
        <v>48</v>
      </c>
    </row>
    <row r="313" spans="5:7" ht="15">
      <c r="E313" s="1">
        <v>35610</v>
      </c>
      <c r="F313" s="1" t="s">
        <v>360</v>
      </c>
      <c r="G313" s="1">
        <v>53</v>
      </c>
    </row>
    <row r="314" spans="5:8" ht="15">
      <c r="E314">
        <v>35620</v>
      </c>
      <c r="F314" t="s">
        <v>88</v>
      </c>
      <c r="G314">
        <v>50</v>
      </c>
      <c r="H314">
        <f>AVERAGE(G314:G315)</f>
        <v>50.5</v>
      </c>
    </row>
    <row r="315" spans="5:7" ht="15">
      <c r="E315">
        <v>35620</v>
      </c>
      <c r="F315" t="s">
        <v>341</v>
      </c>
      <c r="G315">
        <v>51</v>
      </c>
    </row>
    <row r="316" spans="5:8" ht="15">
      <c r="E316" s="1">
        <v>35630</v>
      </c>
      <c r="F316" s="1" t="s">
        <v>20</v>
      </c>
      <c r="G316" s="1">
        <v>31</v>
      </c>
      <c r="H316">
        <f>AVERAGE(G316:G324)</f>
        <v>28.88888888888889</v>
      </c>
    </row>
    <row r="317" spans="5:7" ht="15">
      <c r="E317" s="1">
        <v>35630</v>
      </c>
      <c r="F317" s="1" t="s">
        <v>107</v>
      </c>
      <c r="G317" s="1">
        <v>27</v>
      </c>
    </row>
    <row r="318" spans="5:7" ht="15">
      <c r="E318" s="1">
        <v>35630</v>
      </c>
      <c r="F318" s="1" t="s">
        <v>121</v>
      </c>
      <c r="G318" s="1">
        <v>31</v>
      </c>
    </row>
    <row r="319" spans="5:7" ht="15">
      <c r="E319" s="1">
        <v>35630</v>
      </c>
      <c r="F319" s="1" t="s">
        <v>150</v>
      </c>
      <c r="G319" s="1">
        <v>25</v>
      </c>
    </row>
    <row r="320" spans="5:7" ht="15">
      <c r="E320" s="1">
        <v>35630</v>
      </c>
      <c r="F320" s="1" t="s">
        <v>171</v>
      </c>
      <c r="G320" s="1">
        <v>33</v>
      </c>
    </row>
    <row r="321" spans="5:7" ht="15">
      <c r="E321" s="1">
        <v>35630</v>
      </c>
      <c r="F321" s="1" t="s">
        <v>275</v>
      </c>
      <c r="G321" s="1">
        <v>31</v>
      </c>
    </row>
    <row r="322" spans="5:7" ht="15">
      <c r="E322" s="1">
        <v>35630</v>
      </c>
      <c r="F322" s="1" t="s">
        <v>292</v>
      </c>
      <c r="G322" s="1">
        <v>30</v>
      </c>
    </row>
    <row r="323" spans="5:7" ht="15">
      <c r="E323" s="1">
        <v>35630</v>
      </c>
      <c r="F323" s="1" t="s">
        <v>332</v>
      </c>
      <c r="G323" s="1">
        <v>29</v>
      </c>
    </row>
    <row r="324" spans="5:7" ht="15">
      <c r="E324" s="1">
        <v>35630</v>
      </c>
      <c r="F324" s="1" t="s">
        <v>362</v>
      </c>
      <c r="G324" s="1">
        <v>23</v>
      </c>
    </row>
    <row r="325" spans="5:8" ht="15">
      <c r="E325">
        <v>35640</v>
      </c>
      <c r="F325" t="s">
        <v>62</v>
      </c>
      <c r="G325">
        <v>57</v>
      </c>
      <c r="H325">
        <f>AVERAGE(G325:G328)</f>
        <v>53.75</v>
      </c>
    </row>
    <row r="326" spans="5:7" ht="15">
      <c r="E326">
        <v>35640</v>
      </c>
      <c r="F326" t="s">
        <v>85</v>
      </c>
      <c r="G326">
        <v>57</v>
      </c>
    </row>
    <row r="327" spans="5:7" ht="15">
      <c r="E327">
        <v>35640</v>
      </c>
      <c r="F327" t="s">
        <v>94</v>
      </c>
      <c r="G327">
        <v>52</v>
      </c>
    </row>
    <row r="328" spans="5:7" ht="15">
      <c r="E328">
        <v>35640</v>
      </c>
      <c r="F328" t="s">
        <v>186</v>
      </c>
      <c r="G328">
        <v>49</v>
      </c>
    </row>
    <row r="329" spans="5:8" ht="15">
      <c r="E329" s="1">
        <v>35650</v>
      </c>
      <c r="F329" s="1" t="s">
        <v>162</v>
      </c>
      <c r="G329" s="1">
        <v>19</v>
      </c>
      <c r="H329">
        <f>AVERAGE(G329:G330)</f>
        <v>19</v>
      </c>
    </row>
    <row r="330" spans="5:7" ht="15">
      <c r="E330" s="1">
        <v>35650</v>
      </c>
      <c r="F330" s="1" t="s">
        <v>199</v>
      </c>
      <c r="G330" s="1">
        <v>19</v>
      </c>
    </row>
    <row r="331" spans="5:8" ht="15">
      <c r="E331">
        <v>35660</v>
      </c>
      <c r="F331" t="s">
        <v>33</v>
      </c>
      <c r="G331">
        <v>67</v>
      </c>
      <c r="H331">
        <f>AVERAGE(G331:G334)</f>
        <v>65.5</v>
      </c>
    </row>
    <row r="332" spans="5:7" ht="15">
      <c r="E332">
        <v>35660</v>
      </c>
      <c r="F332" t="s">
        <v>122</v>
      </c>
      <c r="G332">
        <v>68</v>
      </c>
    </row>
    <row r="333" spans="5:7" ht="15">
      <c r="E333">
        <v>35660</v>
      </c>
      <c r="F333" t="s">
        <v>149</v>
      </c>
      <c r="G333">
        <v>64</v>
      </c>
    </row>
    <row r="334" spans="5:7" ht="15">
      <c r="E334">
        <v>35660</v>
      </c>
      <c r="F334" t="s">
        <v>251</v>
      </c>
      <c r="G334">
        <v>63</v>
      </c>
    </row>
    <row r="335" spans="5:8" ht="15">
      <c r="E335" s="1">
        <v>35680</v>
      </c>
      <c r="F335" s="1" t="s">
        <v>16</v>
      </c>
      <c r="G335" s="1">
        <v>43</v>
      </c>
      <c r="H335">
        <f>AVERAGE(G335:G340)</f>
        <v>39.5</v>
      </c>
    </row>
    <row r="336" spans="5:7" ht="15">
      <c r="E336" s="1">
        <v>35680</v>
      </c>
      <c r="F336" s="1" t="s">
        <v>49</v>
      </c>
      <c r="G336" s="1">
        <v>31</v>
      </c>
    </row>
    <row r="337" spans="5:7" ht="15">
      <c r="E337" s="1">
        <v>35680</v>
      </c>
      <c r="F337" s="1" t="s">
        <v>80</v>
      </c>
      <c r="G337" s="1">
        <v>50</v>
      </c>
    </row>
    <row r="338" spans="5:7" ht="15">
      <c r="E338" s="1">
        <v>35680</v>
      </c>
      <c r="F338" s="1" t="s">
        <v>180</v>
      </c>
      <c r="G338" s="1">
        <v>39</v>
      </c>
    </row>
    <row r="339" spans="5:7" ht="15">
      <c r="E339" s="1">
        <v>35680</v>
      </c>
      <c r="F339" s="1" t="s">
        <v>215</v>
      </c>
      <c r="G339" s="1">
        <v>35</v>
      </c>
    </row>
    <row r="340" spans="5:7" ht="15">
      <c r="E340" s="1">
        <v>35680</v>
      </c>
      <c r="F340" s="1" t="s">
        <v>356</v>
      </c>
      <c r="G340" s="1">
        <v>39</v>
      </c>
    </row>
    <row r="341" spans="5:8" ht="15">
      <c r="E341">
        <v>35690</v>
      </c>
      <c r="F341" t="s">
        <v>368</v>
      </c>
      <c r="G341">
        <v>11</v>
      </c>
      <c r="H341">
        <f>AVERAGE(G341)</f>
        <v>11</v>
      </c>
    </row>
    <row r="342" spans="5:8" ht="15">
      <c r="E342" s="1">
        <v>35700</v>
      </c>
      <c r="F342" s="1" t="s">
        <v>252</v>
      </c>
      <c r="G342" s="1">
        <v>2</v>
      </c>
      <c r="H342">
        <f>AVERAGE(G342)</f>
        <v>2</v>
      </c>
    </row>
    <row r="343" spans="5:8" ht="15">
      <c r="E343">
        <v>35720</v>
      </c>
      <c r="F343" t="s">
        <v>151</v>
      </c>
      <c r="G343">
        <v>53</v>
      </c>
      <c r="H343">
        <f>AVERAGE(G343:G347)</f>
        <v>48.8</v>
      </c>
    </row>
    <row r="344" spans="5:7" ht="15">
      <c r="E344">
        <v>35720</v>
      </c>
      <c r="F344" t="s">
        <v>237</v>
      </c>
      <c r="G344">
        <v>44</v>
      </c>
    </row>
    <row r="345" spans="5:7" ht="15">
      <c r="E345">
        <v>35720</v>
      </c>
      <c r="F345" t="s">
        <v>238</v>
      </c>
      <c r="G345">
        <v>44</v>
      </c>
    </row>
    <row r="346" spans="5:7" ht="15">
      <c r="E346">
        <v>35720</v>
      </c>
      <c r="F346" t="s">
        <v>323</v>
      </c>
      <c r="G346">
        <v>47</v>
      </c>
    </row>
    <row r="347" spans="5:7" ht="15">
      <c r="E347">
        <v>35720</v>
      </c>
      <c r="F347" t="s">
        <v>351</v>
      </c>
      <c r="G347">
        <v>56</v>
      </c>
    </row>
    <row r="348" spans="5:8" ht="15">
      <c r="E348" s="1">
        <v>35730</v>
      </c>
      <c r="F348" s="1" t="s">
        <v>240</v>
      </c>
      <c r="G348" s="1">
        <v>73</v>
      </c>
      <c r="H348">
        <f>AVERAGE(G348)</f>
        <v>73</v>
      </c>
    </row>
    <row r="349" spans="5:8" ht="15">
      <c r="E349">
        <v>35740</v>
      </c>
      <c r="F349" t="s">
        <v>224</v>
      </c>
      <c r="G349">
        <v>17</v>
      </c>
      <c r="H349">
        <f>AVERAGE(G349)</f>
        <v>17</v>
      </c>
    </row>
    <row r="350" spans="5:8" ht="15">
      <c r="E350" s="1">
        <v>35750</v>
      </c>
      <c r="F350" s="1" t="s">
        <v>26</v>
      </c>
      <c r="G350" s="1">
        <v>50</v>
      </c>
      <c r="H350">
        <f>AVERAGE(G350:G354)</f>
        <v>45.2</v>
      </c>
    </row>
    <row r="351" spans="5:7" ht="15">
      <c r="E351" s="1">
        <v>35750</v>
      </c>
      <c r="F351" s="1" t="s">
        <v>109</v>
      </c>
      <c r="G351" s="1">
        <v>40</v>
      </c>
    </row>
    <row r="352" spans="5:7" ht="15">
      <c r="E352" s="1">
        <v>35750</v>
      </c>
      <c r="F352" s="1" t="s">
        <v>293</v>
      </c>
      <c r="G352" s="1">
        <v>44</v>
      </c>
    </row>
    <row r="353" spans="5:7" ht="15">
      <c r="E353" s="1">
        <v>35750</v>
      </c>
      <c r="F353" s="1" t="s">
        <v>308</v>
      </c>
      <c r="G353" s="1">
        <v>48</v>
      </c>
    </row>
    <row r="354" spans="5:7" ht="15">
      <c r="E354" s="1">
        <v>35750</v>
      </c>
      <c r="F354" s="1" t="s">
        <v>312</v>
      </c>
      <c r="G354" s="1">
        <v>44</v>
      </c>
    </row>
    <row r="355" spans="5:8" ht="15">
      <c r="E355">
        <v>35760</v>
      </c>
      <c r="F355" t="s">
        <v>206</v>
      </c>
      <c r="G355">
        <v>11</v>
      </c>
      <c r="H355">
        <f>AVERAGE(G355:G356)</f>
        <v>8.5</v>
      </c>
    </row>
    <row r="356" spans="5:7" ht="15">
      <c r="E356">
        <v>35760</v>
      </c>
      <c r="F356" t="s">
        <v>294</v>
      </c>
      <c r="G356">
        <v>6</v>
      </c>
    </row>
    <row r="357" spans="5:8" ht="15">
      <c r="E357" s="1">
        <v>35770</v>
      </c>
      <c r="F357" s="1" t="s">
        <v>357</v>
      </c>
      <c r="G357" s="1">
        <v>14</v>
      </c>
      <c r="H357">
        <f>AVERAGE(G357)</f>
        <v>14</v>
      </c>
    </row>
    <row r="358" spans="5:8" ht="15">
      <c r="E358">
        <v>35780</v>
      </c>
      <c r="F358" t="s">
        <v>137</v>
      </c>
      <c r="G358">
        <v>74</v>
      </c>
      <c r="H358">
        <f>AVERAGE(G358)</f>
        <v>74</v>
      </c>
    </row>
    <row r="359" spans="5:8" ht="15">
      <c r="E359" s="1">
        <v>35800</v>
      </c>
      <c r="F359" s="1" t="s">
        <v>76</v>
      </c>
      <c r="G359" s="1">
        <v>77</v>
      </c>
      <c r="H359">
        <f>AVERAGE(G359:G361)</f>
        <v>79.33333333333333</v>
      </c>
    </row>
    <row r="360" spans="5:7" ht="15">
      <c r="E360" s="1">
        <v>35800</v>
      </c>
      <c r="F360" s="1" t="s">
        <v>273</v>
      </c>
      <c r="G360" s="1">
        <v>81</v>
      </c>
    </row>
    <row r="361" spans="5:7" ht="15">
      <c r="E361" s="1">
        <v>35800</v>
      </c>
      <c r="F361" s="1" t="s">
        <v>303</v>
      </c>
      <c r="G361" s="1">
        <v>80</v>
      </c>
    </row>
    <row r="362" spans="5:8" ht="15">
      <c r="E362">
        <v>35830</v>
      </c>
      <c r="F362" t="s">
        <v>24</v>
      </c>
      <c r="G362">
        <v>10</v>
      </c>
      <c r="H362">
        <f>AVERAGE(G362)</f>
        <v>10</v>
      </c>
    </row>
    <row r="363" spans="5:8" ht="15">
      <c r="E363" s="1">
        <v>35850</v>
      </c>
      <c r="F363" s="1" t="s">
        <v>99</v>
      </c>
      <c r="G363" s="1">
        <v>20</v>
      </c>
      <c r="H363">
        <f>AVERAGE(G363:G367)</f>
        <v>27.4</v>
      </c>
    </row>
    <row r="364" spans="5:7" ht="15">
      <c r="E364" s="1">
        <v>35850</v>
      </c>
      <c r="F364" s="1" t="s">
        <v>110</v>
      </c>
      <c r="G364" s="1">
        <v>37</v>
      </c>
    </row>
    <row r="365" spans="5:7" ht="15">
      <c r="E365" s="1">
        <v>35850</v>
      </c>
      <c r="F365" s="1" t="s">
        <v>148</v>
      </c>
      <c r="G365" s="1">
        <v>27</v>
      </c>
    </row>
    <row r="366" spans="5:7" ht="15">
      <c r="E366" s="1">
        <v>35850</v>
      </c>
      <c r="F366" s="1" t="s">
        <v>230</v>
      </c>
      <c r="G366" s="1">
        <v>25</v>
      </c>
    </row>
    <row r="367" spans="5:7" ht="15">
      <c r="E367" s="1">
        <v>35850</v>
      </c>
      <c r="F367" s="1" t="s">
        <v>257</v>
      </c>
      <c r="G367" s="1">
        <v>28</v>
      </c>
    </row>
    <row r="368" spans="5:8" ht="15">
      <c r="E368">
        <v>35870</v>
      </c>
      <c r="F368" t="s">
        <v>159</v>
      </c>
      <c r="G368">
        <v>71</v>
      </c>
      <c r="H368">
        <f>AVERAGE(G368)</f>
        <v>71</v>
      </c>
    </row>
    <row r="369" spans="5:8" ht="15">
      <c r="E369" s="1">
        <v>35890</v>
      </c>
      <c r="F369" s="1" t="s">
        <v>30</v>
      </c>
      <c r="G369" s="1">
        <v>35</v>
      </c>
      <c r="H369">
        <f>AVERAGE(G369:G370)</f>
        <v>30</v>
      </c>
    </row>
    <row r="370" spans="5:7" ht="15">
      <c r="E370" s="1">
        <v>35890</v>
      </c>
      <c r="F370" s="1" t="s">
        <v>143</v>
      </c>
      <c r="G370" s="1">
        <v>25</v>
      </c>
    </row>
    <row r="371" spans="5:8" ht="15">
      <c r="E371">
        <v>35960</v>
      </c>
      <c r="F371" t="s">
        <v>168</v>
      </c>
      <c r="G371">
        <v>77</v>
      </c>
      <c r="H371">
        <f>AVERAGE(G371)</f>
        <v>77</v>
      </c>
    </row>
  </sheetData>
  <sheetProtection/>
  <conditionalFormatting sqref="M2:M81">
    <cfRule type="cellIs" priority="3" dxfId="1" operator="equal">
      <formula>"Non"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 Ravon</dc:creator>
  <cp:keywords/>
  <dc:description/>
  <cp:lastModifiedBy>Sylvain Ravon</cp:lastModifiedBy>
  <dcterms:created xsi:type="dcterms:W3CDTF">2012-09-05T06:13:20Z</dcterms:created>
  <dcterms:modified xsi:type="dcterms:W3CDTF">2012-09-14T07:18:22Z</dcterms:modified>
  <cp:category/>
  <cp:version/>
  <cp:contentType/>
  <cp:contentStatus/>
</cp:coreProperties>
</file>